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autoCompressPictures="0"/>
  <bookViews>
    <workbookView xWindow="945" yWindow="435" windowWidth="26970" windowHeight="12810" tabRatio="927" firstSheet="5" activeTab="16"/>
  </bookViews>
  <sheets>
    <sheet name="目次" sheetId="84" r:id="rId1"/>
    <sheet name="1ー① 職員数(正規・非正規）" sheetId="141" r:id="rId2"/>
    <sheet name="１ー②　正規職員の時間外" sheetId="142" r:id="rId3"/>
    <sheet name="１ー③④⑤　初任給・定年制・メンタルヘルス " sheetId="143" r:id="rId4"/>
    <sheet name="１ー⑥⑦　人事評価・障害者雇用" sheetId="144" r:id="rId5"/>
    <sheet name="3．福祉事務所" sheetId="59" r:id="rId6"/>
    <sheet name="4．.児童相談" sheetId="81" r:id="rId7"/>
    <sheet name="５．保育所と保育士①" sheetId="52" r:id="rId8"/>
    <sheet name="５．保育所と保育士②" sheetId="147" r:id="rId9"/>
    <sheet name="６．放課後児童クラブ② " sheetId="57" r:id="rId10"/>
    <sheet name="７． 指定管理　８．公契約" sheetId="112" r:id="rId11"/>
    <sheet name="９．社会福祉協議会 " sheetId="118" r:id="rId12"/>
    <sheet name="10　コロナ対策" sheetId="139" r:id="rId13"/>
    <sheet name="11.生活交通" sheetId="140" r:id="rId14"/>
    <sheet name="12.病院事業①" sheetId="119" r:id="rId15"/>
    <sheet name="12. 病院事業②" sheetId="120" r:id="rId16"/>
    <sheet name="12．病院事業③感染対策） " sheetId="138" r:id="rId17"/>
    <sheet name="Sheet1" sheetId="146" r:id="rId18"/>
  </sheets>
  <definedNames>
    <definedName name="_Hlk18678033" localSheetId="1">'1ー① 職員数(正規・非正規）'!$B$1</definedName>
    <definedName name="_xlnm.Print_Area" localSheetId="1">'1ー① 職員数(正規・非正規）'!$A$1:$AD$37</definedName>
    <definedName name="_xlnm.Print_Area" localSheetId="3">'１ー③④⑤　初任給・定年制・メンタルヘルス '!$A$1:$S$42</definedName>
    <definedName name="_xlnm.Print_Area" localSheetId="15">'12. 病院事業②'!$A$1:$AJ$24</definedName>
    <definedName name="_xlnm.Print_Area" localSheetId="14">'12.病院事業①'!$B$1:$T$23</definedName>
    <definedName name="_xlnm.Print_Area" localSheetId="16">'12．病院事業③感染対策） '!$A$1:$Y$24</definedName>
    <definedName name="_xlnm.Print_Area" localSheetId="5">'3．福祉事務所'!$B$1:$Z$22</definedName>
    <definedName name="_xlnm.Print_Area" localSheetId="6">'4．.児童相談'!$B$1:$P$38</definedName>
    <definedName name="_xlnm.Print_Area" localSheetId="7">'５．保育所と保育士①'!$B$1:$X$37</definedName>
    <definedName name="_xlnm.Print_Area" localSheetId="9">'６．放課後児童クラブ② '!$B$1:$AJ$36</definedName>
    <definedName name="_xlnm.Print_Area" localSheetId="10">'７． 指定管理　８．公契約'!$A$1:$R$37</definedName>
    <definedName name="_xlnm.Print_Area" localSheetId="11">'９．社会福祉協議会 '!$A$1:$Y$37</definedName>
    <definedName name="_xlnm.Print_Area" localSheetId="0">目次!$B$2:$P$25</definedName>
    <definedName name="_xlnm.Print_Titles" localSheetId="7">'５．保育所と保育士①'!$B:$X</definedName>
  </definedNames>
  <calcPr calcId="144525"/>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A13" i="57" l="1"/>
  <c r="Z13" i="57"/>
  <c r="Y13" i="57"/>
  <c r="X13" i="57"/>
  <c r="C23" i="138" l="1"/>
  <c r="D23" i="138"/>
  <c r="F23" i="138"/>
  <c r="G23" i="138"/>
  <c r="H23" i="138"/>
  <c r="I23" i="138"/>
  <c r="J23" i="138"/>
  <c r="K23" i="138"/>
  <c r="L23" i="138"/>
  <c r="M23" i="138"/>
  <c r="N23" i="138"/>
  <c r="O23" i="138"/>
  <c r="P23" i="138"/>
  <c r="Q23" i="138"/>
  <c r="R23" i="138"/>
  <c r="S23" i="138"/>
  <c r="T23" i="138"/>
  <c r="U23" i="138"/>
  <c r="V23" i="138"/>
  <c r="W23" i="138"/>
  <c r="X23" i="138"/>
  <c r="Y23" i="138"/>
  <c r="B23" i="138"/>
  <c r="C23" i="120"/>
  <c r="D23" i="120"/>
  <c r="E23" i="120"/>
  <c r="F23" i="120"/>
  <c r="G23" i="120"/>
  <c r="H23" i="120"/>
  <c r="I23" i="120"/>
  <c r="J23" i="120"/>
  <c r="K23" i="120"/>
  <c r="L23" i="120"/>
  <c r="M23" i="120"/>
  <c r="N23" i="120"/>
  <c r="O23" i="120"/>
  <c r="P23" i="120"/>
  <c r="Q23" i="120"/>
  <c r="R23" i="120"/>
  <c r="S23" i="120"/>
  <c r="T23" i="120"/>
  <c r="U23" i="120"/>
  <c r="V23" i="120"/>
  <c r="W23" i="120"/>
  <c r="X23" i="120"/>
  <c r="Y23" i="120"/>
  <c r="Z23" i="120"/>
  <c r="AA23" i="120"/>
  <c r="AB23" i="120"/>
  <c r="AC23" i="120"/>
  <c r="AD23" i="120"/>
  <c r="AG23" i="120"/>
  <c r="AH23" i="120"/>
  <c r="AI23" i="120"/>
  <c r="AJ23" i="120"/>
  <c r="B23" i="120"/>
  <c r="W37" i="140"/>
  <c r="V37" i="140"/>
  <c r="U37" i="140"/>
  <c r="T37" i="140"/>
  <c r="S37" i="140"/>
  <c r="R37" i="140"/>
  <c r="Q37" i="140"/>
  <c r="P37" i="140"/>
  <c r="O37" i="140"/>
  <c r="D37" i="140"/>
  <c r="E37" i="140"/>
  <c r="F37" i="140"/>
  <c r="G37" i="140"/>
  <c r="H37" i="140"/>
  <c r="I37" i="140"/>
  <c r="J37" i="140"/>
  <c r="K37" i="140"/>
  <c r="L37" i="140"/>
  <c r="M37" i="140"/>
  <c r="C37" i="140"/>
  <c r="H37" i="139"/>
  <c r="I37" i="139"/>
  <c r="J37" i="139"/>
  <c r="K37" i="139"/>
  <c r="L37" i="139"/>
  <c r="M37" i="139"/>
  <c r="N37" i="139"/>
  <c r="G37" i="139"/>
  <c r="X36" i="118"/>
  <c r="Y36" i="118"/>
  <c r="K36" i="118"/>
  <c r="J36" i="118"/>
  <c r="I36" i="118"/>
  <c r="D36" i="118"/>
  <c r="E36" i="118"/>
  <c r="F36" i="118"/>
  <c r="G36" i="118"/>
  <c r="P36" i="118"/>
  <c r="Q36" i="118"/>
  <c r="R36" i="118"/>
  <c r="S36" i="118"/>
  <c r="C36" i="118"/>
  <c r="Q36" i="112"/>
  <c r="P36" i="112"/>
  <c r="O36" i="112"/>
  <c r="N36" i="112"/>
  <c r="J36" i="112"/>
  <c r="K36" i="112"/>
  <c r="L36" i="112"/>
  <c r="I36" i="112"/>
  <c r="D35" i="57" l="1"/>
  <c r="E35" i="57"/>
  <c r="F35" i="57"/>
  <c r="G35" i="57"/>
  <c r="H35" i="57"/>
  <c r="I35" i="57"/>
  <c r="J35" i="57"/>
  <c r="K35" i="57"/>
  <c r="L35" i="57"/>
  <c r="M35" i="57"/>
  <c r="N35" i="57"/>
  <c r="O35" i="57"/>
  <c r="P35" i="57"/>
  <c r="Q35" i="57"/>
  <c r="R35" i="57"/>
  <c r="S35" i="57"/>
  <c r="T35" i="57"/>
  <c r="U35" i="57"/>
  <c r="V35" i="57"/>
  <c r="W35" i="57"/>
  <c r="AB35" i="57"/>
  <c r="AC35" i="57"/>
  <c r="AD35" i="57"/>
  <c r="AE35" i="57"/>
  <c r="AF35" i="57"/>
  <c r="AG35" i="57"/>
  <c r="AH35" i="57"/>
  <c r="AI35" i="57"/>
  <c r="AJ35" i="57"/>
  <c r="C35" i="57"/>
  <c r="D36" i="52"/>
  <c r="E36" i="52"/>
  <c r="F36" i="52"/>
  <c r="G36" i="52"/>
  <c r="H36" i="52"/>
  <c r="I36" i="52"/>
  <c r="J36" i="52"/>
  <c r="K36" i="52"/>
  <c r="M36" i="52"/>
  <c r="N36" i="52"/>
  <c r="O36" i="52"/>
  <c r="P36" i="52"/>
  <c r="Q36" i="52"/>
  <c r="R36" i="52"/>
  <c r="S36" i="52"/>
  <c r="T36" i="52"/>
  <c r="U36" i="52"/>
  <c r="V36" i="52"/>
  <c r="C36" i="52"/>
  <c r="D37" i="81"/>
  <c r="G37" i="81"/>
  <c r="H37" i="81"/>
  <c r="I37" i="81"/>
  <c r="J37" i="81"/>
  <c r="K37" i="81"/>
  <c r="L37" i="81"/>
  <c r="M37" i="81"/>
  <c r="O37" i="81"/>
  <c r="C37" i="81"/>
  <c r="D21" i="59" l="1"/>
  <c r="E21" i="59"/>
  <c r="F21" i="59"/>
  <c r="G21" i="59"/>
  <c r="H21" i="59"/>
  <c r="N21" i="59"/>
  <c r="O21" i="59"/>
  <c r="P21" i="59"/>
  <c r="Q21" i="59"/>
  <c r="R21" i="59"/>
  <c r="S21" i="59"/>
  <c r="T21" i="59"/>
  <c r="U21" i="59"/>
  <c r="V21" i="59"/>
  <c r="X21" i="59"/>
  <c r="Y21" i="59"/>
  <c r="C21" i="59"/>
  <c r="G40" i="143"/>
  <c r="D36" i="142"/>
  <c r="E36" i="142"/>
  <c r="F36" i="142"/>
  <c r="G36" i="142"/>
  <c r="H36" i="142"/>
  <c r="I36" i="142"/>
  <c r="J36" i="142"/>
  <c r="K36" i="142"/>
  <c r="L36" i="142"/>
  <c r="M36" i="142"/>
  <c r="N36" i="142"/>
  <c r="P36" i="142"/>
  <c r="Q36" i="142"/>
  <c r="R36" i="142"/>
  <c r="S36" i="142"/>
  <c r="T36" i="142"/>
  <c r="U36" i="142"/>
  <c r="V36" i="142"/>
  <c r="W36" i="142"/>
  <c r="X36" i="142"/>
  <c r="Y36" i="142"/>
  <c r="Z36" i="142"/>
  <c r="AA36" i="142"/>
  <c r="C36" i="142"/>
  <c r="N39" i="144"/>
  <c r="M39" i="144"/>
  <c r="D39" i="144"/>
  <c r="E39" i="144"/>
  <c r="F39" i="144"/>
  <c r="G39" i="144"/>
  <c r="I39" i="144"/>
  <c r="J39" i="144"/>
  <c r="L39" i="144"/>
  <c r="C39" i="144"/>
  <c r="D36" i="141" l="1"/>
  <c r="E36" i="141"/>
  <c r="F36" i="141"/>
  <c r="G36" i="141"/>
  <c r="H36" i="141"/>
  <c r="I36" i="141"/>
  <c r="J36" i="141"/>
  <c r="K36" i="141"/>
  <c r="L36" i="141"/>
  <c r="M36" i="141"/>
  <c r="N36" i="141"/>
  <c r="O36" i="141"/>
  <c r="P36" i="141"/>
  <c r="Q36" i="141"/>
  <c r="R36" i="141"/>
  <c r="S36" i="141"/>
  <c r="T36" i="141"/>
  <c r="U36" i="141"/>
  <c r="V36" i="141"/>
  <c r="W36" i="141"/>
  <c r="X36" i="141"/>
  <c r="Y36" i="141"/>
  <c r="Z36" i="141"/>
  <c r="C36" i="141"/>
  <c r="AA34" i="57" l="1"/>
  <c r="Z34" i="57"/>
  <c r="Y34" i="57"/>
  <c r="X34" i="57"/>
  <c r="X35" i="52"/>
  <c r="W35" i="52"/>
  <c r="L35" i="52"/>
  <c r="AB34" i="142"/>
  <c r="O34" i="142"/>
  <c r="AD34" i="141"/>
  <c r="AC34" i="141"/>
  <c r="AB34" i="141"/>
  <c r="AA34" i="141"/>
  <c r="AA29" i="57"/>
  <c r="Z29" i="57"/>
  <c r="Y29" i="57"/>
  <c r="X29" i="57"/>
  <c r="X30" i="52"/>
  <c r="W30" i="52"/>
  <c r="L30" i="52"/>
  <c r="AB29" i="142"/>
  <c r="O29" i="142"/>
  <c r="AD29" i="141"/>
  <c r="AC29" i="141"/>
  <c r="AB29" i="141"/>
  <c r="AA29" i="141"/>
  <c r="AA28" i="57"/>
  <c r="Z28" i="57"/>
  <c r="Y28" i="57"/>
  <c r="X28" i="57"/>
  <c r="X29" i="52"/>
  <c r="W29" i="52"/>
  <c r="L29" i="52"/>
  <c r="AB28" i="142"/>
  <c r="O28" i="142"/>
  <c r="AD28" i="141"/>
  <c r="AC28" i="141"/>
  <c r="AB28" i="141"/>
  <c r="AA28" i="141"/>
  <c r="AA22" i="57"/>
  <c r="Z22" i="57"/>
  <c r="Y22" i="57"/>
  <c r="X22" i="57"/>
  <c r="X23" i="52"/>
  <c r="W23" i="52"/>
  <c r="L23" i="52"/>
  <c r="AD22" i="141"/>
  <c r="AC22" i="141"/>
  <c r="AB22" i="141"/>
  <c r="AA22" i="141"/>
  <c r="AF10" i="120"/>
  <c r="AE10" i="120"/>
  <c r="C18" i="139"/>
  <c r="H17" i="118"/>
  <c r="AA17" i="57"/>
  <c r="Z17" i="57"/>
  <c r="Y17" i="57"/>
  <c r="X17" i="57"/>
  <c r="X18" i="52"/>
  <c r="W18" i="52"/>
  <c r="L18" i="52"/>
  <c r="AB17" i="142"/>
  <c r="O17" i="142"/>
  <c r="AD17" i="141"/>
  <c r="AC17" i="141"/>
  <c r="AB17" i="141"/>
  <c r="AA17" i="141"/>
  <c r="AA33" i="57" l="1"/>
  <c r="Z33" i="57"/>
  <c r="Y33" i="57"/>
  <c r="X33" i="57"/>
  <c r="X34" i="52"/>
  <c r="W34" i="52"/>
  <c r="L34" i="52"/>
  <c r="AB33" i="142"/>
  <c r="O33" i="142"/>
  <c r="AD33" i="141"/>
  <c r="AC33" i="141"/>
  <c r="AB33" i="141"/>
  <c r="AA33" i="141"/>
  <c r="AA32" i="57"/>
  <c r="Z32" i="57"/>
  <c r="Y32" i="57"/>
  <c r="X32" i="57"/>
  <c r="X33" i="52"/>
  <c r="W33" i="52"/>
  <c r="L33" i="52"/>
  <c r="Z19" i="59"/>
  <c r="W19" i="59"/>
  <c r="AB32" i="142"/>
  <c r="O32" i="142"/>
  <c r="AD32" i="141"/>
  <c r="AC32" i="141"/>
  <c r="AB32" i="141"/>
  <c r="AA32" i="141"/>
  <c r="AA30" i="57"/>
  <c r="Z30" i="57"/>
  <c r="Y30" i="57"/>
  <c r="X30" i="57"/>
  <c r="X31" i="52"/>
  <c r="W31" i="52"/>
  <c r="L31" i="52"/>
  <c r="AB30" i="142"/>
  <c r="O30" i="142"/>
  <c r="AD30" i="141"/>
  <c r="AC30" i="141"/>
  <c r="AB30" i="141"/>
  <c r="AA30" i="141"/>
  <c r="AA26" i="57"/>
  <c r="Z26" i="57"/>
  <c r="Y26" i="57"/>
  <c r="X26" i="57"/>
  <c r="X27" i="52"/>
  <c r="W27" i="52"/>
  <c r="L27" i="52"/>
  <c r="AB26" i="142"/>
  <c r="O26" i="142"/>
  <c r="AD26" i="141"/>
  <c r="AC26" i="141"/>
  <c r="AB26" i="141"/>
  <c r="AA26" i="141"/>
  <c r="H25" i="118"/>
  <c r="AA25" i="57"/>
  <c r="Z25" i="57"/>
  <c r="Y25" i="57"/>
  <c r="X25" i="57"/>
  <c r="X26" i="52"/>
  <c r="W26" i="52"/>
  <c r="L26" i="52"/>
  <c r="F27" i="81"/>
  <c r="E27" i="81"/>
  <c r="AB25" i="142"/>
  <c r="O25" i="142"/>
  <c r="AD25" i="141"/>
  <c r="AC25" i="141"/>
  <c r="AB25" i="141"/>
  <c r="AA25" i="141"/>
  <c r="C15" i="139" l="1"/>
  <c r="P13" i="119"/>
  <c r="M13" i="119"/>
  <c r="C24" i="139"/>
  <c r="AA23" i="57"/>
  <c r="Z23" i="57"/>
  <c r="Y23" i="57"/>
  <c r="X23" i="57"/>
  <c r="X24" i="52"/>
  <c r="W24" i="52"/>
  <c r="L24" i="52"/>
  <c r="Z15" i="59"/>
  <c r="AB23" i="142"/>
  <c r="O23" i="142"/>
  <c r="AD23" i="141"/>
  <c r="AC23" i="141"/>
  <c r="AB23" i="141"/>
  <c r="AA23" i="141"/>
  <c r="AA20" i="57"/>
  <c r="Z20" i="57"/>
  <c r="Y20" i="57"/>
  <c r="X20" i="57"/>
  <c r="X21" i="52"/>
  <c r="W21" i="52"/>
  <c r="L21" i="52"/>
  <c r="AB20" i="142"/>
  <c r="O20" i="142"/>
  <c r="AD20" i="141"/>
  <c r="AC20" i="141"/>
  <c r="AB20" i="141"/>
  <c r="AA20" i="141"/>
  <c r="H19" i="118"/>
  <c r="AA19" i="57"/>
  <c r="Z19" i="57"/>
  <c r="Y19" i="57"/>
  <c r="X19" i="57"/>
  <c r="X20" i="52"/>
  <c r="W20" i="52"/>
  <c r="L20" i="52"/>
  <c r="M13" i="59"/>
  <c r="M21" i="59" s="1"/>
  <c r="L13" i="59"/>
  <c r="L21" i="59" s="1"/>
  <c r="K13" i="59"/>
  <c r="K21" i="59" s="1"/>
  <c r="J13" i="59"/>
  <c r="J21" i="59" s="1"/>
  <c r="AB19" i="142"/>
  <c r="O19" i="142"/>
  <c r="AD19" i="141"/>
  <c r="AC19" i="141"/>
  <c r="AB19" i="141"/>
  <c r="AA19" i="141"/>
  <c r="Y18" i="57" l="1"/>
  <c r="X18" i="57"/>
  <c r="X19" i="52"/>
  <c r="W19" i="52"/>
  <c r="L19" i="52"/>
  <c r="AB18" i="142"/>
  <c r="O18" i="142"/>
  <c r="AD18" i="141"/>
  <c r="AC18" i="141"/>
  <c r="AB18" i="141"/>
  <c r="AA18" i="141"/>
  <c r="AA16" i="57" l="1"/>
  <c r="Z16" i="57"/>
  <c r="Y16" i="57"/>
  <c r="X16" i="57"/>
  <c r="X17" i="52"/>
  <c r="W17" i="52"/>
  <c r="L17" i="52"/>
  <c r="AB16" i="142"/>
  <c r="O16" i="142"/>
  <c r="AD16" i="141"/>
  <c r="AC16" i="141"/>
  <c r="AB16" i="141"/>
  <c r="AA16" i="141"/>
  <c r="C16" i="139" l="1"/>
  <c r="AA15" i="57"/>
  <c r="Z15" i="57"/>
  <c r="Y15" i="57"/>
  <c r="X15" i="57"/>
  <c r="X16" i="52"/>
  <c r="W16" i="52"/>
  <c r="L16" i="52"/>
  <c r="AB15" i="142"/>
  <c r="O15" i="142"/>
  <c r="AD15" i="141"/>
  <c r="AC15" i="141"/>
  <c r="AB15" i="141"/>
  <c r="AA15" i="141"/>
  <c r="H14" i="118" l="1"/>
  <c r="AA14" i="57"/>
  <c r="Z14" i="57"/>
  <c r="Y14" i="57"/>
  <c r="X14" i="57"/>
  <c r="X15" i="52"/>
  <c r="W15" i="52"/>
  <c r="L15" i="52"/>
  <c r="P16" i="81"/>
  <c r="P37" i="81" s="1"/>
  <c r="N16" i="81"/>
  <c r="N37" i="81" s="1"/>
  <c r="F16" i="81"/>
  <c r="AB14" i="142"/>
  <c r="O14" i="142"/>
  <c r="AD14" i="141"/>
  <c r="AC14" i="141"/>
  <c r="AB14" i="141"/>
  <c r="AA14" i="141"/>
  <c r="X12" i="52" l="1"/>
  <c r="W12" i="52"/>
  <c r="L12" i="52"/>
  <c r="F12" i="81"/>
  <c r="E12" i="81"/>
  <c r="H12" i="118"/>
  <c r="AA12" i="57"/>
  <c r="Z12" i="57"/>
  <c r="Y12" i="57"/>
  <c r="X12" i="57"/>
  <c r="X13" i="52"/>
  <c r="W13" i="52"/>
  <c r="L13" i="52"/>
  <c r="AB12" i="142"/>
  <c r="O12" i="142"/>
  <c r="AD12" i="141"/>
  <c r="AC12" i="141"/>
  <c r="AB12" i="141"/>
  <c r="AA12" i="141"/>
  <c r="AA11" i="57"/>
  <c r="Z11" i="57"/>
  <c r="Y11" i="57"/>
  <c r="X11" i="57"/>
  <c r="AB11" i="142"/>
  <c r="O11" i="142"/>
  <c r="AF8" i="120"/>
  <c r="AF23" i="120" s="1"/>
  <c r="AE8" i="120"/>
  <c r="AE23" i="120" s="1"/>
  <c r="P8" i="119"/>
  <c r="M8" i="119"/>
  <c r="AA10" i="57"/>
  <c r="Z10" i="57"/>
  <c r="Y10" i="57"/>
  <c r="X10" i="57"/>
  <c r="X11" i="52"/>
  <c r="W11" i="52"/>
  <c r="L11" i="52"/>
  <c r="AB10" i="142"/>
  <c r="O10" i="142"/>
  <c r="AD10" i="141"/>
  <c r="AC10" i="141"/>
  <c r="AB10" i="141"/>
  <c r="AA10" i="141"/>
  <c r="H9" i="118"/>
  <c r="AA9" i="57"/>
  <c r="Z9" i="57"/>
  <c r="Y9" i="57"/>
  <c r="X9" i="57"/>
  <c r="X10" i="52"/>
  <c r="W10" i="52"/>
  <c r="L10" i="52"/>
  <c r="AB9" i="142"/>
  <c r="O9" i="142"/>
  <c r="AD9" i="141"/>
  <c r="AC9" i="141"/>
  <c r="AB9" i="141"/>
  <c r="AA9" i="141"/>
  <c r="AB7" i="142"/>
  <c r="O7" i="142"/>
  <c r="AD7" i="141"/>
  <c r="AC7" i="141"/>
  <c r="AB7" i="141"/>
  <c r="AA7" i="141"/>
  <c r="F9" i="81"/>
  <c r="X7" i="57"/>
  <c r="Y7" i="57"/>
  <c r="Z7" i="57"/>
  <c r="AA7" i="57"/>
  <c r="W8" i="52"/>
  <c r="W36" i="52" s="1"/>
  <c r="X8" i="52"/>
  <c r="L8" i="52"/>
  <c r="H36" i="118" l="1"/>
  <c r="X35" i="57"/>
  <c r="AA35" i="57"/>
  <c r="Z35" i="57"/>
  <c r="O36" i="142"/>
  <c r="X36" i="52"/>
  <c r="Y35" i="57"/>
  <c r="AB36" i="142"/>
  <c r="L36" i="52"/>
  <c r="AA36" i="141"/>
  <c r="AC36" i="141"/>
  <c r="AB36" i="141"/>
  <c r="AD36" i="141"/>
</calcChain>
</file>

<file path=xl/comments1.xml><?xml version="1.0" encoding="utf-8"?>
<comments xmlns="http://schemas.openxmlformats.org/spreadsheetml/2006/main">
  <authors>
    <author>土井 勇二</author>
  </authors>
  <commentList>
    <comment ref="M37" authorId="0">
      <text>
        <r>
          <rPr>
            <b/>
            <sz val="9"/>
            <color indexed="81"/>
            <rFont val="ＭＳ Ｐゴシック"/>
            <family val="3"/>
            <charset val="128"/>
          </rPr>
          <t>芝野　雄一
赤根
畑中
真砂
瀬古
山口</t>
        </r>
      </text>
    </comment>
    <comment ref="N37" authorId="0">
      <text>
        <r>
          <rPr>
            <b/>
            <sz val="9"/>
            <color indexed="81"/>
            <rFont val="ＭＳ Ｐゴシック"/>
            <family val="3"/>
            <charset val="128"/>
          </rPr>
          <t xml:space="preserve">畑中
五十里屋
後呂
</t>
        </r>
      </text>
    </comment>
  </commentList>
</comments>
</file>

<file path=xl/comments2.xml><?xml version="1.0" encoding="utf-8"?>
<comments xmlns="http://schemas.openxmlformats.org/spreadsheetml/2006/main">
  <authors>
    <author>奥本 智礼</author>
  </authors>
  <commentList>
    <comment ref="R24" authorId="0">
      <text>
        <r>
          <rPr>
            <sz val="11"/>
            <rFont val="ＭＳ Ｐゴシック"/>
            <family val="3"/>
            <charset val="128"/>
          </rPr>
          <t>保育士1種
支援きらら除く</t>
        </r>
      </text>
    </comment>
    <comment ref="T24" authorId="0">
      <text>
        <r>
          <rPr>
            <sz val="11"/>
            <rFont val="ＭＳ Ｐゴシック"/>
            <family val="3"/>
            <charset val="128"/>
          </rPr>
          <t>保育士2種
支援きらら除く</t>
        </r>
      </text>
    </comment>
  </commentList>
</comments>
</file>

<file path=xl/sharedStrings.xml><?xml version="1.0" encoding="utf-8"?>
<sst xmlns="http://schemas.openxmlformats.org/spreadsheetml/2006/main" count="2313" uniqueCount="955">
  <si>
    <t>○</t>
    <phoneticPr fontId="3"/>
  </si>
  <si>
    <t>精神及び行動の障害</t>
    <rPh sb="7" eb="9">
      <t>ショウガイ</t>
    </rPh>
    <phoneticPr fontId="3"/>
  </si>
  <si>
    <t>　</t>
    <phoneticPr fontId="3"/>
  </si>
  <si>
    <t xml:space="preserve"> </t>
    <phoneticPr fontId="3"/>
  </si>
  <si>
    <t>自治体名</t>
    <rPh sb="0" eb="3">
      <t>ｼﾞﾁﾀｲ</t>
    </rPh>
    <rPh sb="3" eb="4">
      <t>ﾒｲ</t>
    </rPh>
    <phoneticPr fontId="9" type="noConversion"/>
  </si>
  <si>
    <t>自治体名</t>
    <rPh sb="0" eb="3">
      <t>ジチタイ</t>
    </rPh>
    <rPh sb="3" eb="4">
      <t>メイ</t>
    </rPh>
    <phoneticPr fontId="3"/>
  </si>
  <si>
    <t>その他</t>
    <rPh sb="2" eb="3">
      <t>タ</t>
    </rPh>
    <phoneticPr fontId="3"/>
  </si>
  <si>
    <t>計</t>
    <rPh sb="0" eb="1">
      <t>ケイ</t>
    </rPh>
    <phoneticPr fontId="3"/>
  </si>
  <si>
    <t>不足数</t>
    <rPh sb="0" eb="2">
      <t>フソク</t>
    </rPh>
    <rPh sb="2" eb="3">
      <t>スウ</t>
    </rPh>
    <phoneticPr fontId="3"/>
  </si>
  <si>
    <t>対前年比　％</t>
    <rPh sb="0" eb="1">
      <t>タイ</t>
    </rPh>
    <rPh sb="1" eb="3">
      <t>ゼンネン</t>
    </rPh>
    <rPh sb="3" eb="4">
      <t>ヒ</t>
    </rPh>
    <phoneticPr fontId="3"/>
  </si>
  <si>
    <t>実人数</t>
    <rPh sb="0" eb="1">
      <t>ジツ</t>
    </rPh>
    <rPh sb="1" eb="2">
      <t>ニン</t>
    </rPh>
    <rPh sb="2" eb="3">
      <t>スウ</t>
    </rPh>
    <phoneticPr fontId="3"/>
  </si>
  <si>
    <t>対応職員数　　              （非正規職員）</t>
    <rPh sb="0" eb="2">
      <t>タイオウ</t>
    </rPh>
    <rPh sb="2" eb="5">
      <t>ショクインスウ</t>
    </rPh>
    <rPh sb="22" eb="25">
      <t>ヒセイキ</t>
    </rPh>
    <rPh sb="25" eb="27">
      <t>ショクイン</t>
    </rPh>
    <phoneticPr fontId="3"/>
  </si>
  <si>
    <t>雇用率（％）</t>
    <rPh sb="0" eb="3">
      <t>コヨウリツ</t>
    </rPh>
    <phoneticPr fontId="3"/>
  </si>
  <si>
    <t>①児童相談件数</t>
    <rPh sb="1" eb="3">
      <t>ジドウ</t>
    </rPh>
    <rPh sb="3" eb="5">
      <t>ソウダン</t>
    </rPh>
    <rPh sb="5" eb="7">
      <t>ケンスウ</t>
    </rPh>
    <phoneticPr fontId="3"/>
  </si>
  <si>
    <t>②内児童虐待に関する           相談件数</t>
    <rPh sb="1" eb="2">
      <t>ウチ</t>
    </rPh>
    <rPh sb="2" eb="4">
      <t>ジドウ</t>
    </rPh>
    <rPh sb="4" eb="6">
      <t>ギャクタイ</t>
    </rPh>
    <rPh sb="7" eb="8">
      <t>カン</t>
    </rPh>
    <rPh sb="21" eb="23">
      <t>ソウダン</t>
    </rPh>
    <rPh sb="23" eb="25">
      <t>ケンスウ</t>
    </rPh>
    <phoneticPr fontId="3"/>
  </si>
  <si>
    <t>③児童相談所を通じた        措置件数</t>
    <rPh sb="1" eb="3">
      <t>ジドウ</t>
    </rPh>
    <rPh sb="3" eb="5">
      <t>ソウダン</t>
    </rPh>
    <rPh sb="5" eb="6">
      <t>ショ</t>
    </rPh>
    <rPh sb="7" eb="8">
      <t>ツウ</t>
    </rPh>
    <rPh sb="18" eb="20">
      <t>ソチ</t>
    </rPh>
    <rPh sb="20" eb="22">
      <t>ケンスウ</t>
    </rPh>
    <phoneticPr fontId="3"/>
  </si>
  <si>
    <t>④対応職員数　　              （正規職員）</t>
    <rPh sb="1" eb="3">
      <t>タイオウ</t>
    </rPh>
    <rPh sb="3" eb="6">
      <t>ショクインスウ</t>
    </rPh>
    <rPh sb="23" eb="25">
      <t>セイキ</t>
    </rPh>
    <rPh sb="25" eb="27">
      <t>ショクイン</t>
    </rPh>
    <phoneticPr fontId="3"/>
  </si>
  <si>
    <t>総数</t>
    <rPh sb="0" eb="2">
      <t>ソウスウ</t>
    </rPh>
    <phoneticPr fontId="3"/>
  </si>
  <si>
    <t>派遣 職員</t>
    <rPh sb="0" eb="2">
      <t>ハケン</t>
    </rPh>
    <rPh sb="3" eb="5">
      <t>ショクイン</t>
    </rPh>
    <phoneticPr fontId="3"/>
  </si>
  <si>
    <t>正規</t>
    <rPh sb="0" eb="2">
      <t>ｾｲｷ</t>
    </rPh>
    <phoneticPr fontId="9" type="noConversion"/>
  </si>
  <si>
    <t>公立認定こども園</t>
  </si>
  <si>
    <t>公立幼稚園</t>
    <rPh sb="0" eb="2">
      <t>コウリツ</t>
    </rPh>
    <phoneticPr fontId="3"/>
  </si>
  <si>
    <t>自治体名</t>
  </si>
  <si>
    <t>常勤</t>
    <rPh sb="0" eb="2">
      <t>ジョウキン</t>
    </rPh>
    <phoneticPr fontId="3"/>
  </si>
  <si>
    <t>児童数</t>
    <rPh sb="0" eb="2">
      <t>ジドウ</t>
    </rPh>
    <rPh sb="2" eb="3">
      <t>スウ</t>
    </rPh>
    <phoneticPr fontId="3"/>
  </si>
  <si>
    <t>ヵ所</t>
    <rPh sb="1" eb="2">
      <t>ショ</t>
    </rPh>
    <phoneticPr fontId="3"/>
  </si>
  <si>
    <t>臨時・非常勤の職員数</t>
    <rPh sb="0" eb="2">
      <t>リンジ</t>
    </rPh>
    <rPh sb="3" eb="6">
      <t>ヒジョウキン</t>
    </rPh>
    <rPh sb="7" eb="10">
      <t>ショクインスウ</t>
    </rPh>
    <phoneticPr fontId="3"/>
  </si>
  <si>
    <t>臨時・非常勤 の業務内容</t>
    <rPh sb="0" eb="2">
      <t>リンジ</t>
    </rPh>
    <rPh sb="3" eb="5">
      <t>ヒジョウ</t>
    </rPh>
    <rPh sb="8" eb="10">
      <t>ギョウム</t>
    </rPh>
    <rPh sb="10" eb="12">
      <t>ナイヨウ</t>
    </rPh>
    <phoneticPr fontId="3"/>
  </si>
  <si>
    <t>内医療単給　　    世帯数</t>
    <rPh sb="0" eb="1">
      <t>ｳﾁ</t>
    </rPh>
    <rPh sb="1" eb="3">
      <t>ｲﾘｮｳ</t>
    </rPh>
    <rPh sb="3" eb="4">
      <t>ﾀﾝ</t>
    </rPh>
    <rPh sb="4" eb="5">
      <t>ｷｭｳ</t>
    </rPh>
    <rPh sb="11" eb="14">
      <t>ｾﾀｲｽｳ</t>
    </rPh>
    <phoneticPr fontId="9" type="noConversion"/>
  </si>
  <si>
    <t xml:space="preserve"> 新規開始件数</t>
    <rPh sb="1" eb="3">
      <t>ｼﾝｷ</t>
    </rPh>
    <rPh sb="3" eb="5">
      <t>ｶｲｼ</t>
    </rPh>
    <rPh sb="5" eb="7">
      <t>ｹﾝｽｳ</t>
    </rPh>
    <phoneticPr fontId="9" type="noConversion"/>
  </si>
  <si>
    <t>人数</t>
    <rPh sb="0" eb="2">
      <t>ニンズウ</t>
    </rPh>
    <phoneticPr fontId="3"/>
  </si>
  <si>
    <t>時期</t>
    <rPh sb="0" eb="2">
      <t>ジキ</t>
    </rPh>
    <phoneticPr fontId="3"/>
  </si>
  <si>
    <t xml:space="preserve">受給世帯数 /全世帯数 </t>
    <rPh sb="0" eb="2">
      <t>ジュキュウ</t>
    </rPh>
    <rPh sb="2" eb="4">
      <t>セタイ</t>
    </rPh>
    <rPh sb="4" eb="5">
      <t>スウ</t>
    </rPh>
    <rPh sb="7" eb="8">
      <t>ゼン</t>
    </rPh>
    <rPh sb="8" eb="11">
      <t>セタイスウ</t>
    </rPh>
    <phoneticPr fontId="3"/>
  </si>
  <si>
    <t>受給人数 /全人口</t>
    <rPh sb="0" eb="2">
      <t>ジュキュウ</t>
    </rPh>
    <rPh sb="2" eb="4">
      <t>ニンズウ</t>
    </rPh>
    <rPh sb="6" eb="9">
      <t>ゼンジンコウ</t>
    </rPh>
    <phoneticPr fontId="3"/>
  </si>
  <si>
    <t>（１）建退共制度への加入　</t>
    <rPh sb="3" eb="6">
      <t>ｹﾝﾀｲｷｮｳ</t>
    </rPh>
    <rPh sb="6" eb="8">
      <t>ｾｲﾄﾞ</t>
    </rPh>
    <rPh sb="10" eb="12">
      <t>ｶﾆｭｳ</t>
    </rPh>
    <phoneticPr fontId="9" type="noConversion"/>
  </si>
  <si>
    <t>（２）技能労働者への特別措置</t>
    <rPh sb="3" eb="5">
      <t>ギノウ</t>
    </rPh>
    <rPh sb="5" eb="8">
      <t>ロウドウシャ</t>
    </rPh>
    <rPh sb="10" eb="12">
      <t>トクベツ</t>
    </rPh>
    <rPh sb="12" eb="14">
      <t>ソチ</t>
    </rPh>
    <phoneticPr fontId="3"/>
  </si>
  <si>
    <t>直営に戻した</t>
    <rPh sb="0" eb="2">
      <t>チョクエイ</t>
    </rPh>
    <rPh sb="3" eb="4">
      <t>モド</t>
    </rPh>
    <phoneticPr fontId="3"/>
  </si>
  <si>
    <t>更新制度</t>
    <rPh sb="0" eb="2">
      <t>コウシン</t>
    </rPh>
    <rPh sb="2" eb="4">
      <t>セイド</t>
    </rPh>
    <phoneticPr fontId="3"/>
  </si>
  <si>
    <t>廃止</t>
    <rPh sb="0" eb="2">
      <t>ハイシ</t>
    </rPh>
    <phoneticPr fontId="3"/>
  </si>
  <si>
    <t>社協職員等の状況</t>
    <rPh sb="0" eb="1">
      <t>ｼｬ</t>
    </rPh>
    <rPh sb="1" eb="2">
      <t>ｷｮｳ</t>
    </rPh>
    <rPh sb="2" eb="5">
      <t>ｼｮｸｲﾝﾄｳ</t>
    </rPh>
    <rPh sb="6" eb="8">
      <t>ｼﾞｮｳｷｮｳ</t>
    </rPh>
    <phoneticPr fontId="9" type="noConversion"/>
  </si>
  <si>
    <t>(3)訪問介護事業所の状況</t>
    <rPh sb="3" eb="5">
      <t>ホウモン</t>
    </rPh>
    <rPh sb="5" eb="7">
      <t>カイゴ</t>
    </rPh>
    <rPh sb="7" eb="10">
      <t>ジギョウショ</t>
    </rPh>
    <rPh sb="11" eb="13">
      <t>ジョウキョウ</t>
    </rPh>
    <phoneticPr fontId="3"/>
  </si>
  <si>
    <t>(1)社協職員数</t>
    <rPh sb="3" eb="4">
      <t>ｼｬ</t>
    </rPh>
    <rPh sb="4" eb="5">
      <t>ｷｮｳ</t>
    </rPh>
    <rPh sb="5" eb="7">
      <t>ｼｮｸｲﾝ</t>
    </rPh>
    <rPh sb="7" eb="8">
      <t>ｽｳ</t>
    </rPh>
    <phoneticPr fontId="9" type="noConversion"/>
  </si>
  <si>
    <t xml:space="preserve">(2)賃金状況 </t>
    <rPh sb="3" eb="5">
      <t>ﾁﾝｷﾞﾝ</t>
    </rPh>
    <rPh sb="5" eb="7">
      <t>ｼﾞｮｳｷｮｳ</t>
    </rPh>
    <phoneticPr fontId="9" type="noConversion"/>
  </si>
  <si>
    <t>①ヘルパー数</t>
    <rPh sb="5" eb="6">
      <t>スウ</t>
    </rPh>
    <phoneticPr fontId="3"/>
  </si>
  <si>
    <t>勤務形態</t>
    <rPh sb="0" eb="2">
      <t>ｷﾝﾑ</t>
    </rPh>
    <rPh sb="2" eb="4">
      <t>ｹｲﾀｲ</t>
    </rPh>
    <phoneticPr fontId="9" type="noConversion"/>
  </si>
  <si>
    <t>③診療科数</t>
    <rPh sb="1" eb="3">
      <t>シンリョウ</t>
    </rPh>
    <rPh sb="3" eb="4">
      <t>カ</t>
    </rPh>
    <rPh sb="4" eb="5">
      <t>スウ</t>
    </rPh>
    <phoneticPr fontId="3"/>
  </si>
  <si>
    <t>④運営形態
(公営企業法の適用等）</t>
    <rPh sb="7" eb="9">
      <t>コウエイ</t>
    </rPh>
    <rPh sb="9" eb="11">
      <t>キギョウ</t>
    </rPh>
    <rPh sb="11" eb="12">
      <t>ホウ</t>
    </rPh>
    <rPh sb="13" eb="15">
      <t>テキヨウ</t>
    </rPh>
    <rPh sb="15" eb="16">
      <t>トウ</t>
    </rPh>
    <phoneticPr fontId="3"/>
  </si>
  <si>
    <t>経常収益</t>
    <rPh sb="0" eb="2">
      <t>ケイジョウ</t>
    </rPh>
    <rPh sb="2" eb="4">
      <t>シュウエキ</t>
    </rPh>
    <phoneticPr fontId="3"/>
  </si>
  <si>
    <t>経常費用</t>
    <rPh sb="0" eb="2">
      <t>ケイジョウ</t>
    </rPh>
    <rPh sb="2" eb="4">
      <t>ヒヨウ</t>
    </rPh>
    <phoneticPr fontId="3"/>
  </si>
  <si>
    <t>経常
収支</t>
    <rPh sb="0" eb="2">
      <t>ケイジョウ</t>
    </rPh>
    <rPh sb="3" eb="5">
      <t>シュウシ</t>
    </rPh>
    <phoneticPr fontId="3"/>
  </si>
  <si>
    <t>医業収益</t>
    <rPh sb="0" eb="2">
      <t>イギョウ</t>
    </rPh>
    <rPh sb="2" eb="4">
      <t>シュウエキ</t>
    </rPh>
    <phoneticPr fontId="3"/>
  </si>
  <si>
    <t>医業
収支</t>
    <rPh sb="0" eb="2">
      <t>イギョウ</t>
    </rPh>
    <rPh sb="3" eb="5">
      <t>シュウシ</t>
    </rPh>
    <phoneticPr fontId="3"/>
  </si>
  <si>
    <t>千円</t>
    <rPh sb="0" eb="1">
      <t>セン</t>
    </rPh>
    <rPh sb="1" eb="2">
      <t>エン</t>
    </rPh>
    <phoneticPr fontId="3"/>
  </si>
  <si>
    <t>千円</t>
  </si>
  <si>
    <t>産婦人科</t>
    <rPh sb="0" eb="4">
      <t>サンフジンカ</t>
    </rPh>
    <phoneticPr fontId="3"/>
  </si>
  <si>
    <t>小児科</t>
    <rPh sb="0" eb="3">
      <t>ショウニカ</t>
    </rPh>
    <phoneticPr fontId="3"/>
  </si>
  <si>
    <t>外科</t>
    <rPh sb="0" eb="2">
      <t>ゲカ</t>
    </rPh>
    <phoneticPr fontId="3"/>
  </si>
  <si>
    <t>内科</t>
    <rPh sb="0" eb="2">
      <t>ナイカ</t>
    </rPh>
    <phoneticPr fontId="3"/>
  </si>
  <si>
    <t>循環器科</t>
    <rPh sb="0" eb="3">
      <t>ジュンカンキ</t>
    </rPh>
    <rPh sb="3" eb="4">
      <t>カ</t>
    </rPh>
    <phoneticPr fontId="3"/>
  </si>
  <si>
    <t>整形外科</t>
    <rPh sb="0" eb="2">
      <t>セイケイ</t>
    </rPh>
    <rPh sb="2" eb="4">
      <t>ゲカ</t>
    </rPh>
    <phoneticPr fontId="3"/>
  </si>
  <si>
    <t>職員数</t>
    <rPh sb="0" eb="3">
      <t>ショクインスウ</t>
    </rPh>
    <phoneticPr fontId="3"/>
  </si>
  <si>
    <t>地域　　　　手当％</t>
    <rPh sb="0" eb="2">
      <t>チイキ</t>
    </rPh>
    <rPh sb="6" eb="8">
      <t>テアテ</t>
    </rPh>
    <phoneticPr fontId="3"/>
  </si>
  <si>
    <t>長期病休者（人）</t>
    <phoneticPr fontId="3"/>
  </si>
  <si>
    <t xml:space="preserve"> その他</t>
    <phoneticPr fontId="3"/>
  </si>
  <si>
    <t>【 目 次 】</t>
    <rPh sb="2" eb="3">
      <t>メ</t>
    </rPh>
    <rPh sb="4" eb="5">
      <t>ツギ</t>
    </rPh>
    <phoneticPr fontId="3"/>
  </si>
  <si>
    <t>＜頁＞</t>
    <rPh sb="1" eb="2">
      <t>ページ</t>
    </rPh>
    <phoneticPr fontId="3"/>
  </si>
  <si>
    <t>正規・非正規職員数</t>
    <phoneticPr fontId="3"/>
  </si>
  <si>
    <t>市町の児童相談</t>
    <rPh sb="0" eb="1">
      <t>シ</t>
    </rPh>
    <rPh sb="1" eb="2">
      <t>マチ</t>
    </rPh>
    <phoneticPr fontId="3"/>
  </si>
  <si>
    <t>保育所と保育士の配置等について</t>
    <rPh sb="0" eb="3">
      <t>ホイクショ</t>
    </rPh>
    <phoneticPr fontId="3"/>
  </si>
  <si>
    <t>放課後児童クラブについて</t>
    <phoneticPr fontId="3"/>
  </si>
  <si>
    <t>社会福祉協議会について</t>
    <phoneticPr fontId="3"/>
  </si>
  <si>
    <t>　①主な評価項目は</t>
    <rPh sb="2" eb="3">
      <t>オモ</t>
    </rPh>
    <rPh sb="4" eb="6">
      <t>ヒョウカ</t>
    </rPh>
    <rPh sb="6" eb="8">
      <t>コウモク</t>
    </rPh>
    <phoneticPr fontId="3"/>
  </si>
  <si>
    <t>②給与・一時金への反映</t>
    <rPh sb="1" eb="3">
      <t>キュウヨ</t>
    </rPh>
    <rPh sb="4" eb="7">
      <t>イチジキン</t>
    </rPh>
    <rPh sb="9" eb="11">
      <t>ハンエイ</t>
    </rPh>
    <phoneticPr fontId="3"/>
  </si>
  <si>
    <t>精神科</t>
    <rPh sb="0" eb="3">
      <t>セイシンカ</t>
    </rPh>
    <phoneticPr fontId="3"/>
  </si>
  <si>
    <t>泌尿器科</t>
    <rPh sb="0" eb="4">
      <t>ヒニョウキカ</t>
    </rPh>
    <phoneticPr fontId="3"/>
  </si>
  <si>
    <t>①雇用者人数</t>
    <rPh sb="1" eb="4">
      <t>コヨウシャ</t>
    </rPh>
    <rPh sb="4" eb="6">
      <t>ニンズウ</t>
    </rPh>
    <phoneticPr fontId="3"/>
  </si>
  <si>
    <t>耳鼻咽喉科</t>
    <rPh sb="0" eb="2">
      <t>ジビ</t>
    </rPh>
    <rPh sb="2" eb="4">
      <t>インコウ</t>
    </rPh>
    <rPh sb="4" eb="5">
      <t>カ</t>
    </rPh>
    <phoneticPr fontId="3"/>
  </si>
  <si>
    <t>常勤医師数</t>
    <rPh sb="0" eb="2">
      <t>ジョウキン</t>
    </rPh>
    <rPh sb="2" eb="5">
      <t>イシスウ</t>
    </rPh>
    <phoneticPr fontId="3"/>
  </si>
  <si>
    <t>眼科</t>
    <rPh sb="0" eb="2">
      <t>ガンカ</t>
    </rPh>
    <phoneticPr fontId="3"/>
  </si>
  <si>
    <t>収益勘定繰入</t>
    <rPh sb="0" eb="2">
      <t>シュウエキ</t>
    </rPh>
    <rPh sb="2" eb="3">
      <t>カン</t>
    </rPh>
    <rPh sb="3" eb="4">
      <t>テイ</t>
    </rPh>
    <rPh sb="4" eb="6">
      <t>クリイレ</t>
    </rPh>
    <phoneticPr fontId="3"/>
  </si>
  <si>
    <t>資本勘状繰入</t>
    <rPh sb="0" eb="2">
      <t>シホン</t>
    </rPh>
    <rPh sb="2" eb="3">
      <t>カン</t>
    </rPh>
    <rPh sb="3" eb="4">
      <t>ジョウ</t>
    </rPh>
    <rPh sb="4" eb="6">
      <t>クリイレ</t>
    </rPh>
    <phoneticPr fontId="3"/>
  </si>
  <si>
    <t>基準額</t>
    <rPh sb="0" eb="3">
      <t>キジュンガク</t>
    </rPh>
    <phoneticPr fontId="3"/>
  </si>
  <si>
    <t>実繰入額</t>
    <rPh sb="0" eb="1">
      <t>ジツ</t>
    </rPh>
    <rPh sb="1" eb="4">
      <t>クリイレガク</t>
    </rPh>
    <phoneticPr fontId="3"/>
  </si>
  <si>
    <t>脳神経外科</t>
    <rPh sb="0" eb="3">
      <t>ノウシンケイ</t>
    </rPh>
    <rPh sb="3" eb="5">
      <t>ゲカ</t>
    </rPh>
    <phoneticPr fontId="3"/>
  </si>
  <si>
    <t>麻酔科</t>
    <rPh sb="0" eb="2">
      <t>マスイ</t>
    </rPh>
    <rPh sb="2" eb="3">
      <t>カ</t>
    </rPh>
    <phoneticPr fontId="3"/>
  </si>
  <si>
    <t>放射線科医</t>
    <rPh sb="0" eb="5">
      <t>ホウシャセンカイ</t>
    </rPh>
    <phoneticPr fontId="3"/>
  </si>
  <si>
    <t>登録時給（円）</t>
    <rPh sb="0" eb="2">
      <t>トウロク</t>
    </rPh>
    <rPh sb="2" eb="4">
      <t>ジキュウ</t>
    </rPh>
    <rPh sb="5" eb="6">
      <t>エン</t>
    </rPh>
    <phoneticPr fontId="3"/>
  </si>
  <si>
    <t>月額（円）</t>
    <rPh sb="3" eb="4">
      <t>エン</t>
    </rPh>
    <phoneticPr fontId="3"/>
  </si>
  <si>
    <t>パート時給（円）</t>
    <rPh sb="3" eb="5">
      <t>ジキュウ</t>
    </rPh>
    <rPh sb="6" eb="7">
      <t>エン</t>
    </rPh>
    <phoneticPr fontId="3"/>
  </si>
  <si>
    <t>①正規</t>
    <rPh sb="1" eb="3">
      <t>セイキ</t>
    </rPh>
    <phoneticPr fontId="3"/>
  </si>
  <si>
    <t>②嘱託</t>
    <rPh sb="1" eb="3">
      <t>ショクタク</t>
    </rPh>
    <phoneticPr fontId="3"/>
  </si>
  <si>
    <t>③臨時時給（円）　</t>
    <rPh sb="1" eb="3">
      <t>ﾘﾝｼﾞ</t>
    </rPh>
    <rPh sb="3" eb="5">
      <t>ｼﾞｷｭｳ</t>
    </rPh>
    <rPh sb="6" eb="7">
      <t>ｴﾝ</t>
    </rPh>
    <phoneticPr fontId="9" type="noConversion"/>
  </si>
  <si>
    <t>④パート時給(円）</t>
    <rPh sb="4" eb="6">
      <t>ジキュウ</t>
    </rPh>
    <rPh sb="7" eb="8">
      <t>エン</t>
    </rPh>
    <phoneticPr fontId="3"/>
  </si>
  <si>
    <t xml:space="preserve">      （１）　病院の概要について                                                                </t>
    <rPh sb="10" eb="11">
      <t>ﾔﾏｲ</t>
    </rPh>
    <rPh sb="11" eb="12">
      <t>ｲﾝ</t>
    </rPh>
    <rPh sb="13" eb="14">
      <t>ｵｵﾑﾈ</t>
    </rPh>
    <rPh sb="14" eb="15">
      <t>ﾖｳ</t>
    </rPh>
    <phoneticPr fontId="9" type="noConversion"/>
  </si>
  <si>
    <t>　（２）　病院の運営について　</t>
    <rPh sb="5" eb="6">
      <t>ﾔﾏｲ</t>
    </rPh>
    <rPh sb="6" eb="7">
      <t>ｲﾝ</t>
    </rPh>
    <rPh sb="8" eb="9">
      <t>ｳﾝ</t>
    </rPh>
    <rPh sb="9" eb="10">
      <t>ｴｲ</t>
    </rPh>
    <phoneticPr fontId="9" type="noConversion"/>
  </si>
  <si>
    <t>病床数</t>
    <phoneticPr fontId="3"/>
  </si>
  <si>
    <t>②入院基本料区分</t>
    <phoneticPr fontId="3"/>
  </si>
  <si>
    <t>④救急  指定</t>
    <phoneticPr fontId="3"/>
  </si>
  <si>
    <t>医業費用</t>
    <rPh sb="0" eb="2">
      <t>イギョウ</t>
    </rPh>
    <rPh sb="2" eb="4">
      <t>ヒヨウ</t>
    </rPh>
    <phoneticPr fontId="3"/>
  </si>
  <si>
    <t>千円</t>
    <phoneticPr fontId="3"/>
  </si>
  <si>
    <t>千円</t>
    <phoneticPr fontId="3"/>
  </si>
  <si>
    <t xml:space="preserve"> (３)　医師・看護師不足について</t>
  </si>
  <si>
    <t>①　医師の実態について　（※常勤換算合計）</t>
    <rPh sb="2" eb="4">
      <t>イシ</t>
    </rPh>
    <rPh sb="5" eb="7">
      <t>ジッタイ</t>
    </rPh>
    <rPh sb="14" eb="16">
      <t>ジョウキン</t>
    </rPh>
    <rPh sb="16" eb="18">
      <t>カンサン</t>
    </rPh>
    <rPh sb="18" eb="20">
      <t>ゴウケイ</t>
    </rPh>
    <phoneticPr fontId="3"/>
  </si>
  <si>
    <t>ⅰ現在の
医師数</t>
    <rPh sb="1" eb="3">
      <t>ｹﾞﾝｻﾞｲ</t>
    </rPh>
    <phoneticPr fontId="9" type="noConversion"/>
  </si>
  <si>
    <t>ⅱ　医師数・不足数と診療科（人）</t>
    <rPh sb="8" eb="9">
      <t>ｽｳ</t>
    </rPh>
    <rPh sb="10" eb="12">
      <t>ｼﾝﾘｮｳ</t>
    </rPh>
    <rPh sb="12" eb="13">
      <t>ｶ</t>
    </rPh>
    <rPh sb="14" eb="15">
      <t>ﾆﾝ</t>
    </rPh>
    <phoneticPr fontId="9" type="noConversion"/>
  </si>
  <si>
    <t>ⅰ　正規職員</t>
    <rPh sb="2" eb="4">
      <t>セイキ</t>
    </rPh>
    <rPh sb="4" eb="6">
      <t>ショクイン</t>
    </rPh>
    <phoneticPr fontId="3"/>
  </si>
  <si>
    <t>ⅱ　再任用</t>
    <rPh sb="2" eb="5">
      <t>サイニンヨウ</t>
    </rPh>
    <phoneticPr fontId="3"/>
  </si>
  <si>
    <t>ⅰ　能力評価</t>
    <rPh sb="2" eb="4">
      <t>ノウリョク</t>
    </rPh>
    <rPh sb="4" eb="6">
      <t>ヒョウカ</t>
    </rPh>
    <phoneticPr fontId="3"/>
  </si>
  <si>
    <t>ⅱ　業務評価</t>
    <rPh sb="2" eb="4">
      <t>ギョウム</t>
    </rPh>
    <rPh sb="4" eb="6">
      <t>ヒョウカ</t>
    </rPh>
    <phoneticPr fontId="3"/>
  </si>
  <si>
    <t>ⅲ　執務評価</t>
    <rPh sb="2" eb="4">
      <t>シツム</t>
    </rPh>
    <rPh sb="4" eb="6">
      <t>ヒョウカ</t>
    </rPh>
    <phoneticPr fontId="3"/>
  </si>
  <si>
    <t>ⅳ　その他</t>
    <rPh sb="4" eb="5">
      <t>タ</t>
    </rPh>
    <phoneticPr fontId="3"/>
  </si>
  <si>
    <t>ⅱ 実施していない</t>
    <rPh sb="2" eb="4">
      <t>ジッシ</t>
    </rPh>
    <phoneticPr fontId="3"/>
  </si>
  <si>
    <t>ⅲ 検討中</t>
    <rPh sb="2" eb="5">
      <t>ケントウチュウ</t>
    </rPh>
    <phoneticPr fontId="3"/>
  </si>
  <si>
    <t>ⅲ　その他</t>
    <rPh sb="4" eb="5">
      <t>タ</t>
    </rPh>
    <phoneticPr fontId="3"/>
  </si>
  <si>
    <t xml:space="preserve">①地区担当            職員数 </t>
    <rPh sb="1" eb="3">
      <t>ﾁｸ</t>
    </rPh>
    <rPh sb="3" eb="5">
      <t>ﾀﾝﾄｳ</t>
    </rPh>
    <rPh sb="17" eb="20">
      <t>ｼｮｸｲﾝｽｳ</t>
    </rPh>
    <phoneticPr fontId="9" type="noConversion"/>
  </si>
  <si>
    <t>②一人当たり　　  　担当世帯数</t>
    <rPh sb="1" eb="3">
      <t>ﾋﾄﾘ</t>
    </rPh>
    <rPh sb="3" eb="4">
      <t>ｱ</t>
    </rPh>
    <phoneticPr fontId="9" type="noConversion"/>
  </si>
  <si>
    <t>③担当者数を        増やす予定　　</t>
    <rPh sb="1" eb="4">
      <t>タントウシャ</t>
    </rPh>
    <rPh sb="4" eb="5">
      <t>スウ</t>
    </rPh>
    <rPh sb="14" eb="15">
      <t>フ</t>
    </rPh>
    <rPh sb="17" eb="19">
      <t>ヨテイ</t>
    </rPh>
    <phoneticPr fontId="3"/>
  </si>
  <si>
    <t>ⅰ加えている</t>
    <rPh sb="1" eb="2">
      <t>クワ</t>
    </rPh>
    <phoneticPr fontId="3"/>
  </si>
  <si>
    <t>ⅱ加えていない</t>
    <rPh sb="1" eb="2">
      <t>クワ</t>
    </rPh>
    <phoneticPr fontId="3"/>
  </si>
  <si>
    <t>ⅰ講じている</t>
    <rPh sb="1" eb="2">
      <t>コウ</t>
    </rPh>
    <phoneticPr fontId="3"/>
  </si>
  <si>
    <t>ⅱ講じていない</t>
    <rPh sb="1" eb="2">
      <t>コウ</t>
    </rPh>
    <phoneticPr fontId="3"/>
  </si>
  <si>
    <t>ⅰ給与に反映</t>
    <rPh sb="1" eb="3">
      <t>キュウヨ</t>
    </rPh>
    <rPh sb="4" eb="6">
      <t>ハンエイ</t>
    </rPh>
    <phoneticPr fontId="3"/>
  </si>
  <si>
    <t>ⅱ一時金に反映</t>
    <rPh sb="1" eb="4">
      <t>イチジキン</t>
    </rPh>
    <rPh sb="5" eb="7">
      <t>ハンエイ</t>
    </rPh>
    <phoneticPr fontId="3"/>
  </si>
  <si>
    <t>ⅰ新たに導入した</t>
    <rPh sb="1" eb="2">
      <t>ｱﾗ</t>
    </rPh>
    <phoneticPr fontId="9" type="noConversion"/>
  </si>
  <si>
    <t>ⅱ導入を検討中</t>
    <rPh sb="1" eb="3">
      <t>ドウニュウ</t>
    </rPh>
    <rPh sb="4" eb="7">
      <t>ケントウチュウ</t>
    </rPh>
    <phoneticPr fontId="3"/>
  </si>
  <si>
    <t>ⅲ　その他</t>
    <rPh sb="4" eb="5">
      <t>ﾀ</t>
    </rPh>
    <phoneticPr fontId="9" type="noConversion"/>
  </si>
  <si>
    <t>ⅰ導入した</t>
    <rPh sb="1" eb="3">
      <t>ドウニュウ</t>
    </rPh>
    <phoneticPr fontId="3"/>
  </si>
  <si>
    <t>ⅱ導入を検討（検討中）</t>
    <rPh sb="1" eb="3">
      <t>ドウニュウ</t>
    </rPh>
    <rPh sb="4" eb="6">
      <t>ケントウ</t>
    </rPh>
    <rPh sb="7" eb="10">
      <t>ケントウチュウ</t>
    </rPh>
    <phoneticPr fontId="3"/>
  </si>
  <si>
    <t>ⅱ導入を検討（予定）</t>
    <rPh sb="1" eb="3">
      <t>ドウニュウ</t>
    </rPh>
    <rPh sb="4" eb="6">
      <t>ケントウ</t>
    </rPh>
    <rPh sb="7" eb="9">
      <t>ヨテイ</t>
    </rPh>
    <phoneticPr fontId="3"/>
  </si>
  <si>
    <t>ⅲ検討していない</t>
    <rPh sb="1" eb="3">
      <t>ケントウ</t>
    </rPh>
    <phoneticPr fontId="3"/>
  </si>
  <si>
    <t>ⅲ　検討していない理由をお聞かせください</t>
    <rPh sb="2" eb="4">
      <t>ケントウ</t>
    </rPh>
    <rPh sb="9" eb="11">
      <t>リユウ</t>
    </rPh>
    <rPh sb="13" eb="14">
      <t>キ</t>
    </rPh>
    <phoneticPr fontId="3"/>
  </si>
  <si>
    <t>Q9</t>
    <phoneticPr fontId="3"/>
  </si>
  <si>
    <t>〇</t>
    <phoneticPr fontId="3"/>
  </si>
  <si>
    <t>査察指導員数　</t>
    <phoneticPr fontId="3"/>
  </si>
  <si>
    <t>④相談件数　　　　　　</t>
    <phoneticPr fontId="9" type="noConversion"/>
  </si>
  <si>
    <t>％</t>
    <phoneticPr fontId="3"/>
  </si>
  <si>
    <t>認定こども園</t>
    <phoneticPr fontId="3"/>
  </si>
  <si>
    <t>②賃金状況</t>
    <phoneticPr fontId="3"/>
  </si>
  <si>
    <t>ⅰ出向</t>
    <phoneticPr fontId="9" type="noConversion"/>
  </si>
  <si>
    <t>ⅱ正規</t>
    <phoneticPr fontId="9" type="noConversion"/>
  </si>
  <si>
    <t>ⅲ嘱託</t>
    <phoneticPr fontId="9" type="noConversion"/>
  </si>
  <si>
    <t>ⅳ臨時</t>
    <phoneticPr fontId="9" type="noConversion"/>
  </si>
  <si>
    <t>ⅴパート</t>
    <phoneticPr fontId="9" type="noConversion"/>
  </si>
  <si>
    <t>ⅱしない</t>
    <phoneticPr fontId="3"/>
  </si>
  <si>
    <t>前期</t>
    <rPh sb="0" eb="2">
      <t>ゼンキ</t>
    </rPh>
    <phoneticPr fontId="3"/>
  </si>
  <si>
    <t>後期</t>
    <rPh sb="0" eb="2">
      <t>コウキ</t>
    </rPh>
    <phoneticPr fontId="3"/>
  </si>
  <si>
    <t>ⅲ　研修医数(人)</t>
    <rPh sb="2" eb="5">
      <t>ケンシュウイ</t>
    </rPh>
    <rPh sb="5" eb="6">
      <t>スウ</t>
    </rPh>
    <rPh sb="7" eb="8">
      <t>ニン</t>
    </rPh>
    <phoneticPr fontId="3"/>
  </si>
  <si>
    <r>
      <rPr>
        <sz val="8"/>
        <rFont val="ＭＳ Ｐゴシック"/>
        <family val="3"/>
        <charset val="128"/>
      </rPr>
      <t>比率</t>
    </r>
    <r>
      <rPr>
        <sz val="9"/>
        <rFont val="ＭＳ Ｐゴシック"/>
        <family val="3"/>
        <charset val="128"/>
      </rPr>
      <t>(%)</t>
    </r>
    <phoneticPr fontId="3"/>
  </si>
  <si>
    <t>原因の内訳</t>
    <rPh sb="0" eb="2">
      <t>ゲンイン</t>
    </rPh>
    <rPh sb="3" eb="5">
      <t>ウチワケ</t>
    </rPh>
    <phoneticPr fontId="3"/>
  </si>
  <si>
    <t>理由</t>
    <rPh sb="0" eb="2">
      <t>リユウ</t>
    </rPh>
    <phoneticPr fontId="3"/>
  </si>
  <si>
    <t>国基準号級</t>
    <rPh sb="0" eb="1">
      <t>クニ</t>
    </rPh>
    <rPh sb="1" eb="3">
      <t>キジュン</t>
    </rPh>
    <rPh sb="3" eb="4">
      <t>ゴウ</t>
    </rPh>
    <rPh sb="4" eb="5">
      <t>キュウ</t>
    </rPh>
    <phoneticPr fontId="3"/>
  </si>
  <si>
    <t>管理職</t>
    <rPh sb="0" eb="3">
      <t>カンリショク</t>
    </rPh>
    <phoneticPr fontId="3"/>
  </si>
  <si>
    <t>一般職</t>
    <rPh sb="0" eb="2">
      <t>イッパン</t>
    </rPh>
    <rPh sb="2" eb="3">
      <t>ショク</t>
    </rPh>
    <phoneticPr fontId="3"/>
  </si>
  <si>
    <t>2021年度</t>
    <rPh sb="4" eb="6">
      <t>ネンド</t>
    </rPh>
    <phoneticPr fontId="3"/>
  </si>
  <si>
    <t>内現在地保護件数</t>
    <rPh sb="0" eb="1">
      <t>ウチ</t>
    </rPh>
    <rPh sb="1" eb="4">
      <t>ゲンザイチ</t>
    </rPh>
    <rPh sb="4" eb="6">
      <t>ホゴ</t>
    </rPh>
    <rPh sb="6" eb="8">
      <t>ケンスウ</t>
    </rPh>
    <phoneticPr fontId="3"/>
  </si>
  <si>
    <t>2021
年度</t>
    <rPh sb="5" eb="7">
      <t>ネンド</t>
    </rPh>
    <phoneticPr fontId="3"/>
  </si>
  <si>
    <t>会計年度任用職員
（フルタイム）</t>
    <rPh sb="0" eb="2">
      <t>ｶｲｹｲ</t>
    </rPh>
    <rPh sb="2" eb="4">
      <t>ﾈﾝﾄﾞ</t>
    </rPh>
    <rPh sb="4" eb="6">
      <t>ﾆﾝﾖｳ</t>
    </rPh>
    <rPh sb="6" eb="8">
      <t>ｼｮｸｲﾝ</t>
    </rPh>
    <phoneticPr fontId="9" type="noConversion"/>
  </si>
  <si>
    <t>会計年度任用職員
（短時間）</t>
    <rPh sb="0" eb="2">
      <t>ｶｲｹｲ</t>
    </rPh>
    <rPh sb="2" eb="4">
      <t>ﾈﾝﾄﾞ</t>
    </rPh>
    <rPh sb="4" eb="6">
      <t>ﾆﾝﾖｳ</t>
    </rPh>
    <rPh sb="6" eb="8">
      <t>ｼｮｸｲﾝ</t>
    </rPh>
    <rPh sb="10" eb="13">
      <t>ﾀﾝｼﾞｶﾝ</t>
    </rPh>
    <phoneticPr fontId="9" type="noConversion"/>
  </si>
  <si>
    <t>会計年度任用職員
（パート）</t>
    <rPh sb="0" eb="2">
      <t>ｶｲｹｲ</t>
    </rPh>
    <rPh sb="2" eb="4">
      <t>ﾈﾝﾄﾞ</t>
    </rPh>
    <rPh sb="4" eb="6">
      <t>ﾆﾝﾖｳ</t>
    </rPh>
    <rPh sb="6" eb="8">
      <t>ｼｮｸｲﾝ</t>
    </rPh>
    <phoneticPr fontId="9" type="noConversion"/>
  </si>
  <si>
    <t>（３）公契約条例の検討状況</t>
    <rPh sb="3" eb="4">
      <t>コウ</t>
    </rPh>
    <rPh sb="4" eb="6">
      <t>ケイヤク</t>
    </rPh>
    <rPh sb="6" eb="8">
      <t>ジョウレイ</t>
    </rPh>
    <rPh sb="9" eb="11">
      <t>ケントウ</t>
    </rPh>
    <rPh sb="11" eb="13">
      <t>ジョウキョウ</t>
    </rPh>
    <phoneticPr fontId="3"/>
  </si>
  <si>
    <t>ⅱ格差有</t>
    <rPh sb="1" eb="3">
      <t>カクサ</t>
    </rPh>
    <rPh sb="3" eb="4">
      <t>アリ</t>
    </rPh>
    <phoneticPr fontId="3"/>
  </si>
  <si>
    <t>ⅲその他</t>
    <rPh sb="3" eb="4">
      <t>タ</t>
    </rPh>
    <phoneticPr fontId="3"/>
  </si>
  <si>
    <t>ⅰ自治体に準じる</t>
    <rPh sb="1" eb="4">
      <t>ジチタイ</t>
    </rPh>
    <rPh sb="5" eb="6">
      <t>ジュン</t>
    </rPh>
    <phoneticPr fontId="3"/>
  </si>
  <si>
    <t>ⅰ正規</t>
    <phoneticPr fontId="9" type="noConversion"/>
  </si>
  <si>
    <t>ⅱ常勤嘱託</t>
    <rPh sb="1" eb="3">
      <t>ｼﾞｮｳｷﾝ</t>
    </rPh>
    <phoneticPr fontId="9" type="noConversion"/>
  </si>
  <si>
    <t>ⅲパート</t>
    <phoneticPr fontId="9" type="noConversion"/>
  </si>
  <si>
    <t>ⅳ登録</t>
    <rPh sb="1" eb="3">
      <t>トウロク</t>
    </rPh>
    <phoneticPr fontId="3"/>
  </si>
  <si>
    <t>自治体が雇用している職員数</t>
    <rPh sb="0" eb="3">
      <t>ジチタイ</t>
    </rPh>
    <rPh sb="4" eb="6">
      <t>コヨウ</t>
    </rPh>
    <rPh sb="10" eb="12">
      <t>ショクイン</t>
    </rPh>
    <rPh sb="12" eb="13">
      <t>スウ</t>
    </rPh>
    <phoneticPr fontId="3"/>
  </si>
  <si>
    <t>ⅲ　期限付き職員</t>
    <rPh sb="2" eb="4">
      <t>キゲン</t>
    </rPh>
    <rPh sb="4" eb="5">
      <t>ツ</t>
    </rPh>
    <rPh sb="6" eb="8">
      <t>ショクイン</t>
    </rPh>
    <phoneticPr fontId="3"/>
  </si>
  <si>
    <t>ⅴ　会計年度職員（短期間勤務）</t>
    <rPh sb="2" eb="4">
      <t>カイケイ</t>
    </rPh>
    <rPh sb="4" eb="6">
      <t>ネンド</t>
    </rPh>
    <rPh sb="6" eb="8">
      <t>ショクイン</t>
    </rPh>
    <rPh sb="9" eb="12">
      <t>タンキカン</t>
    </rPh>
    <rPh sb="12" eb="14">
      <t>キンム</t>
    </rPh>
    <phoneticPr fontId="3"/>
  </si>
  <si>
    <t>(内教育）</t>
    <rPh sb="2" eb="4">
      <t>キョウイク</t>
    </rPh>
    <phoneticPr fontId="3"/>
  </si>
  <si>
    <t>(内消防）</t>
    <rPh sb="2" eb="4">
      <t>ショウボウ</t>
    </rPh>
    <phoneticPr fontId="3"/>
  </si>
  <si>
    <t>(内公営企業）</t>
    <rPh sb="2" eb="4">
      <t>コウエイ</t>
    </rPh>
    <rPh sb="4" eb="6">
      <t>キギョウ</t>
    </rPh>
    <phoneticPr fontId="3"/>
  </si>
  <si>
    <t>　８０時間以上１００時間未満　　　　　</t>
    <rPh sb="3" eb="5">
      <t>ジカン</t>
    </rPh>
    <rPh sb="5" eb="7">
      <t>イジョウ</t>
    </rPh>
    <rPh sb="10" eb="12">
      <t>ジカン</t>
    </rPh>
    <rPh sb="12" eb="14">
      <t>ミマン</t>
    </rPh>
    <phoneticPr fontId="3"/>
  </si>
  <si>
    <t>　１００時間以上</t>
    <rPh sb="4" eb="6">
      <t>ジカン</t>
    </rPh>
    <rPh sb="6" eb="8">
      <t>イジョウ</t>
    </rPh>
    <phoneticPr fontId="3"/>
  </si>
  <si>
    <t>4月</t>
  </si>
  <si>
    <t>5月</t>
  </si>
  <si>
    <t>6月</t>
  </si>
  <si>
    <t>7月</t>
  </si>
  <si>
    <t>8月</t>
  </si>
  <si>
    <t>9月</t>
  </si>
  <si>
    <t>10月</t>
  </si>
  <si>
    <t>11月</t>
  </si>
  <si>
    <t>12月</t>
  </si>
  <si>
    <t>1月</t>
  </si>
  <si>
    <t>2月</t>
  </si>
  <si>
    <t>3月</t>
  </si>
  <si>
    <t xml:space="preserve">１－（２）正規職員の時間外労働の実態について                                   </t>
    <rPh sb="5" eb="7">
      <t>セイキ</t>
    </rPh>
    <rPh sb="7" eb="9">
      <t>ショクイン</t>
    </rPh>
    <rPh sb="10" eb="13">
      <t>ジカンガイ</t>
    </rPh>
    <rPh sb="13" eb="15">
      <t>ロウドウ</t>
    </rPh>
    <rPh sb="16" eb="18">
      <t>ジッタイ</t>
    </rPh>
    <phoneticPr fontId="3"/>
  </si>
  <si>
    <t>①実態（長期病休者数と原因）</t>
    <rPh sb="1" eb="3">
      <t>ジッタイ</t>
    </rPh>
    <rPh sb="4" eb="6">
      <t>チョウキ</t>
    </rPh>
    <rPh sb="6" eb="8">
      <t>ビョウキュウ</t>
    </rPh>
    <rPh sb="8" eb="9">
      <t>シャ</t>
    </rPh>
    <rPh sb="9" eb="10">
      <t>スウ</t>
    </rPh>
    <rPh sb="11" eb="13">
      <t>ゲンイン</t>
    </rPh>
    <phoneticPr fontId="3"/>
  </si>
  <si>
    <t>③メンタルヘルスの対策 （復帰プログラムと効果など記入できる範囲でお書き下さい）</t>
    <phoneticPr fontId="3"/>
  </si>
  <si>
    <t>　　　　　　　　　　　　　　　　　　　　　　　　　　　　　　　　　　　　　　　　　　　　　　　　　　　　　　　　　　　　　　　　　　　　　　　　　　　　　　　　　　　　　　　　　　　　　　　　　　　　　　　　　　　　　　　　　　　　　　　　　　　　　　　　　　　　　　　　　　　　　　　　　　　　　　　　　　　　② 雇用率が現在未達成の場合、具体的対策をお聞かせください。
　</t>
    <phoneticPr fontId="3"/>
  </si>
  <si>
    <t>生活保護は、国民生活の最後のセーフティネットとして、今、その有用性が再認識されています。しかし、大量の保護申請に対して、福祉事務所の実施体制は大きく変わっていません。そこで、次の問いにお答えください。</t>
    <phoneticPr fontId="3"/>
  </si>
  <si>
    <t>休職中の職員数</t>
    <rPh sb="0" eb="3">
      <t>キュウショクチュウ</t>
    </rPh>
    <rPh sb="4" eb="7">
      <t>ショクインスウ</t>
    </rPh>
    <phoneticPr fontId="3"/>
  </si>
  <si>
    <t>市町は児童相談の一次的な窓口です。その状況についてご記入ください。</t>
    <phoneticPr fontId="3"/>
  </si>
  <si>
    <t>計</t>
    <rPh sb="0" eb="1">
      <t>ケイ</t>
    </rPh>
    <phoneticPr fontId="3"/>
  </si>
  <si>
    <t>※１　パート＝登録ヘルパー+生活支援員</t>
    <phoneticPr fontId="3"/>
  </si>
  <si>
    <t>②看護師不足</t>
    <rPh sb="1" eb="4">
      <t>カンゴシ</t>
    </rPh>
    <rPh sb="4" eb="6">
      <t>ブソク</t>
    </rPh>
    <phoneticPr fontId="3"/>
  </si>
  <si>
    <t>現在人員数</t>
    <rPh sb="0" eb="2">
      <t>ゲンザイ</t>
    </rPh>
    <rPh sb="2" eb="4">
      <t>ジンイン</t>
    </rPh>
    <rPh sb="4" eb="5">
      <t>スウ</t>
    </rPh>
    <phoneticPr fontId="3"/>
  </si>
  <si>
    <t>不足人員数</t>
    <rPh sb="0" eb="2">
      <t>フソク</t>
    </rPh>
    <rPh sb="2" eb="4">
      <t>ジンイン</t>
    </rPh>
    <rPh sb="4" eb="5">
      <t>スウ</t>
    </rPh>
    <phoneticPr fontId="3"/>
  </si>
  <si>
    <t>ⅰ　感染症指定医療機関</t>
    <rPh sb="2" eb="5">
      <t>ｶﾝｾﾝｼｮｳ</t>
    </rPh>
    <rPh sb="5" eb="7">
      <t>ｼﾃｲ</t>
    </rPh>
    <rPh sb="7" eb="9">
      <t>ｲﾘｮｳ</t>
    </rPh>
    <rPh sb="9" eb="11">
      <t>ｷｶﾝ</t>
    </rPh>
    <phoneticPr fontId="9" type="noConversion"/>
  </si>
  <si>
    <t>ⅲ　重点医療機関協力病院</t>
    <rPh sb="2" eb="4">
      <t>ジュウテン</t>
    </rPh>
    <rPh sb="4" eb="6">
      <t>イリョウ</t>
    </rPh>
    <rPh sb="6" eb="8">
      <t>キカン</t>
    </rPh>
    <rPh sb="8" eb="10">
      <t>キョウリョク</t>
    </rPh>
    <rPh sb="10" eb="12">
      <t>ビョウイン</t>
    </rPh>
    <phoneticPr fontId="3"/>
  </si>
  <si>
    <t>ⅱ　重点医療機関病院</t>
    <rPh sb="2" eb="4">
      <t>ジュウテン</t>
    </rPh>
    <rPh sb="4" eb="6">
      <t>イリョウ</t>
    </rPh>
    <rPh sb="6" eb="8">
      <t>キカン</t>
    </rPh>
    <rPh sb="8" eb="10">
      <t>ビョウイン</t>
    </rPh>
    <phoneticPr fontId="3"/>
  </si>
  <si>
    <t>ⅲ　一般病院で受入病院</t>
    <rPh sb="2" eb="4">
      <t>イッパン</t>
    </rPh>
    <rPh sb="4" eb="6">
      <t>ビョウイン</t>
    </rPh>
    <rPh sb="7" eb="9">
      <t>ウケイレ</t>
    </rPh>
    <rPh sb="9" eb="11">
      <t>ビョウイン</t>
    </rPh>
    <phoneticPr fontId="3"/>
  </si>
  <si>
    <t>①新型コロナ感染症対応について</t>
    <rPh sb="1" eb="3">
      <t>ｼﾝｶﾞﾀ</t>
    </rPh>
    <rPh sb="6" eb="9">
      <t>ｶﾝｾﾝｼｮｳ</t>
    </rPh>
    <rPh sb="9" eb="11">
      <t>ﾀｲｵｳ</t>
    </rPh>
    <phoneticPr fontId="9" type="noConversion"/>
  </si>
  <si>
    <t>ⅰ　人員の拡充</t>
    <rPh sb="2" eb="4">
      <t>ジンイン</t>
    </rPh>
    <rPh sb="5" eb="7">
      <t>カクジュウ</t>
    </rPh>
    <phoneticPr fontId="3"/>
  </si>
  <si>
    <t>Q１</t>
    <phoneticPr fontId="3"/>
  </si>
  <si>
    <t>時間外労働</t>
    <rPh sb="0" eb="3">
      <t>ジカンガイ</t>
    </rPh>
    <rPh sb="3" eb="5">
      <t>ロウドウ</t>
    </rPh>
    <phoneticPr fontId="3"/>
  </si>
  <si>
    <t>人事評価・障がい者雇用</t>
    <rPh sb="0" eb="2">
      <t>ジンジ</t>
    </rPh>
    <rPh sb="2" eb="4">
      <t>ヒョウカ</t>
    </rPh>
    <rPh sb="5" eb="6">
      <t>ショウ</t>
    </rPh>
    <rPh sb="8" eb="9">
      <t>シャ</t>
    </rPh>
    <rPh sb="9" eb="11">
      <t>コヨウ</t>
    </rPh>
    <phoneticPr fontId="3"/>
  </si>
  <si>
    <t>Q２</t>
    <phoneticPr fontId="3"/>
  </si>
  <si>
    <t>福祉事務所の職員体制について　　</t>
    <phoneticPr fontId="3"/>
  </si>
  <si>
    <t>Q３</t>
    <phoneticPr fontId="3"/>
  </si>
  <si>
    <t>Q４</t>
    <phoneticPr fontId="3"/>
  </si>
  <si>
    <t>Q５</t>
    <phoneticPr fontId="3"/>
  </si>
  <si>
    <t>Q６</t>
    <phoneticPr fontId="3"/>
  </si>
  <si>
    <t>指定管理者制度・公契約条例</t>
    <rPh sb="8" eb="9">
      <t>コウ</t>
    </rPh>
    <rPh sb="9" eb="11">
      <t>ケイヤク</t>
    </rPh>
    <rPh sb="11" eb="13">
      <t>ジョウレイ</t>
    </rPh>
    <phoneticPr fontId="3"/>
  </si>
  <si>
    <t>Q７・８</t>
    <phoneticPr fontId="3"/>
  </si>
  <si>
    <t>ⅰ　公立保育所の非正規保育士の処遇改善策</t>
    <rPh sb="2" eb="4">
      <t>コウリツ</t>
    </rPh>
    <rPh sb="4" eb="6">
      <t>ホイク</t>
    </rPh>
    <rPh sb="6" eb="7">
      <t>ショ</t>
    </rPh>
    <rPh sb="8" eb="9">
      <t>ヒ</t>
    </rPh>
    <rPh sb="9" eb="11">
      <t>セイキ</t>
    </rPh>
    <rPh sb="11" eb="13">
      <t>ホイク</t>
    </rPh>
    <rPh sb="13" eb="14">
      <t>シ</t>
    </rPh>
    <rPh sb="15" eb="17">
      <t>ショグウ</t>
    </rPh>
    <rPh sb="17" eb="19">
      <t>カイゼン</t>
    </rPh>
    <rPh sb="19" eb="20">
      <t>サク</t>
    </rPh>
    <phoneticPr fontId="3"/>
  </si>
  <si>
    <t>ⅱ　民間園の保育士処遇改善策</t>
    <rPh sb="2" eb="4">
      <t>ミンカン</t>
    </rPh>
    <rPh sb="4" eb="5">
      <t>エン</t>
    </rPh>
    <rPh sb="6" eb="8">
      <t>ホイク</t>
    </rPh>
    <rPh sb="8" eb="9">
      <t>シ</t>
    </rPh>
    <rPh sb="9" eb="11">
      <t>ショグウ</t>
    </rPh>
    <rPh sb="11" eb="14">
      <t>カイゼンサク</t>
    </rPh>
    <phoneticPr fontId="3"/>
  </si>
  <si>
    <t>支援員数（正規）</t>
    <rPh sb="0" eb="2">
      <t>シエン</t>
    </rPh>
    <rPh sb="2" eb="3">
      <t>イン</t>
    </rPh>
    <rPh sb="3" eb="4">
      <t>スウ</t>
    </rPh>
    <rPh sb="5" eb="7">
      <t>セイキ</t>
    </rPh>
    <phoneticPr fontId="3"/>
  </si>
  <si>
    <t>支援員数（非正規）</t>
    <rPh sb="0" eb="2">
      <t>シエン</t>
    </rPh>
    <rPh sb="5" eb="6">
      <t>ヒ</t>
    </rPh>
    <phoneticPr fontId="3"/>
  </si>
  <si>
    <t>ⅲ、社協・法人・NPO等</t>
    <rPh sb="2" eb="3">
      <t>シャ</t>
    </rPh>
    <rPh sb="3" eb="4">
      <t>キョウ</t>
    </rPh>
    <rPh sb="5" eb="7">
      <t>ホウジン</t>
    </rPh>
    <rPh sb="11" eb="12">
      <t>ナド</t>
    </rPh>
    <phoneticPr fontId="3"/>
  </si>
  <si>
    <t>ⅰ 実施しているクラブ数</t>
    <rPh sb="2" eb="4">
      <t>ジッシ</t>
    </rPh>
    <rPh sb="11" eb="12">
      <t>スウ</t>
    </rPh>
    <phoneticPr fontId="3"/>
  </si>
  <si>
    <t>①小学校区数</t>
    <rPh sb="1" eb="4">
      <t>ショウガッコウ</t>
    </rPh>
    <rPh sb="4" eb="5">
      <t>ク</t>
    </rPh>
    <rPh sb="5" eb="6">
      <t>スウ</t>
    </rPh>
    <phoneticPr fontId="3"/>
  </si>
  <si>
    <t>②運営・雇用先</t>
    <rPh sb="1" eb="3">
      <t>ウンエイ</t>
    </rPh>
    <rPh sb="4" eb="7">
      <t>コヨウサキ</t>
    </rPh>
    <phoneticPr fontId="3"/>
  </si>
  <si>
    <t>ⅰ、自治体運営</t>
    <rPh sb="2" eb="5">
      <t>ジチタイ</t>
    </rPh>
    <rPh sb="5" eb="7">
      <t>ウンエイ</t>
    </rPh>
    <phoneticPr fontId="3"/>
  </si>
  <si>
    <t>ⅱ、父母会・運営委員会</t>
    <rPh sb="2" eb="4">
      <t>フボ</t>
    </rPh>
    <rPh sb="4" eb="5">
      <t>カイ</t>
    </rPh>
    <rPh sb="6" eb="8">
      <t>ウンエイ</t>
    </rPh>
    <rPh sb="8" eb="11">
      <t>イインカイ</t>
    </rPh>
    <phoneticPr fontId="3"/>
  </si>
  <si>
    <t>ⅳ、民間企業</t>
    <phoneticPr fontId="3"/>
  </si>
  <si>
    <t>ⅴ、その他</t>
    <rPh sb="4" eb="5">
      <t>タ</t>
    </rPh>
    <phoneticPr fontId="3"/>
  </si>
  <si>
    <t>　運営受託先</t>
    <rPh sb="1" eb="3">
      <t>ウンエイ</t>
    </rPh>
    <rPh sb="3" eb="5">
      <t>ジュタク</t>
    </rPh>
    <rPh sb="5" eb="6">
      <t>サキ</t>
    </rPh>
    <phoneticPr fontId="3"/>
  </si>
  <si>
    <t>①貴市町の自動車による運送の種類は</t>
    <rPh sb="1" eb="2">
      <t>キ</t>
    </rPh>
    <rPh sb="2" eb="4">
      <t>シマチ</t>
    </rPh>
    <rPh sb="5" eb="8">
      <t>ジドウシャ</t>
    </rPh>
    <rPh sb="11" eb="13">
      <t>ウンソウ</t>
    </rPh>
    <rPh sb="14" eb="16">
      <t>シュルイ</t>
    </rPh>
    <phoneticPr fontId="3"/>
  </si>
  <si>
    <t>一般乗合</t>
    <rPh sb="0" eb="2">
      <t>イッパン</t>
    </rPh>
    <rPh sb="2" eb="4">
      <t>ノリアイ</t>
    </rPh>
    <phoneticPr fontId="3"/>
  </si>
  <si>
    <t>特定旅客</t>
    <rPh sb="0" eb="2">
      <t>トクテイ</t>
    </rPh>
    <rPh sb="2" eb="4">
      <t>リョキャク</t>
    </rPh>
    <phoneticPr fontId="3"/>
  </si>
  <si>
    <t>自家用有償</t>
    <rPh sb="0" eb="3">
      <t>ジカヨウ</t>
    </rPh>
    <rPh sb="3" eb="5">
      <t>ユウショウ</t>
    </rPh>
    <phoneticPr fontId="3"/>
  </si>
  <si>
    <t>②事業費をお聞きします</t>
    <rPh sb="1" eb="4">
      <t>ジギョウヒ</t>
    </rPh>
    <rPh sb="6" eb="7">
      <t>キ</t>
    </rPh>
    <phoneticPr fontId="3"/>
  </si>
  <si>
    <t>総事業費
（内補助金額）</t>
    <rPh sb="0" eb="1">
      <t>ソウ</t>
    </rPh>
    <rPh sb="1" eb="4">
      <t>ジギョウヒ</t>
    </rPh>
    <rPh sb="6" eb="7">
      <t>ウチ</t>
    </rPh>
    <rPh sb="7" eb="9">
      <t>ホジョ</t>
    </rPh>
    <rPh sb="9" eb="10">
      <t>キン</t>
    </rPh>
    <rPh sb="10" eb="11">
      <t>ガク</t>
    </rPh>
    <phoneticPr fontId="3"/>
  </si>
  <si>
    <t>ⅰ　バス会社の経営支援</t>
    <rPh sb="4" eb="6">
      <t>ガイシャ</t>
    </rPh>
    <rPh sb="7" eb="9">
      <t>ケイエイ</t>
    </rPh>
    <rPh sb="9" eb="11">
      <t>シエン</t>
    </rPh>
    <phoneticPr fontId="3"/>
  </si>
  <si>
    <t>ⅲ　バスの利用促進対策</t>
    <rPh sb="5" eb="7">
      <t>リヨウ</t>
    </rPh>
    <rPh sb="7" eb="9">
      <t>ソクシン</t>
    </rPh>
    <rPh sb="9" eb="11">
      <t>タイサク</t>
    </rPh>
    <phoneticPr fontId="3"/>
  </si>
  <si>
    <t>③　現在の課題は何ですか</t>
    <rPh sb="2" eb="4">
      <t>ｹﾞﾝｻﾞｲ</t>
    </rPh>
    <rPh sb="5" eb="7">
      <t>ｶﾀﾞｲ</t>
    </rPh>
    <rPh sb="8" eb="9">
      <t>ﾅﾝ</t>
    </rPh>
    <phoneticPr fontId="9" type="noConversion"/>
  </si>
  <si>
    <t>貴自治体の旅客運送事業について、お聞きします</t>
    <rPh sb="0" eb="1">
      <t>キ</t>
    </rPh>
    <rPh sb="1" eb="4">
      <t>ジチタイ</t>
    </rPh>
    <rPh sb="5" eb="7">
      <t>リョカク</t>
    </rPh>
    <rPh sb="7" eb="9">
      <t>ウンソウ</t>
    </rPh>
    <rPh sb="9" eb="11">
      <t>ジギョウ</t>
    </rPh>
    <rPh sb="17" eb="18">
      <t>キ</t>
    </rPh>
    <phoneticPr fontId="3"/>
  </si>
  <si>
    <t>事業なし</t>
    <rPh sb="0" eb="2">
      <t>ジギョウ</t>
    </rPh>
    <phoneticPr fontId="3"/>
  </si>
  <si>
    <t>生活交通について</t>
    <rPh sb="0" eb="2">
      <t>セイカツ</t>
    </rPh>
    <rPh sb="2" eb="4">
      <t>コウツウ</t>
    </rPh>
    <phoneticPr fontId="3"/>
  </si>
  <si>
    <t>乗合バス</t>
    <rPh sb="0" eb="4">
      <t>ノリア</t>
    </rPh>
    <phoneticPr fontId="3"/>
  </si>
  <si>
    <t>市町村バス</t>
    <rPh sb="0" eb="5">
      <t>シチョウソン</t>
    </rPh>
    <phoneticPr fontId="3"/>
  </si>
  <si>
    <t>その他</t>
    <rPh sb="2" eb="3">
      <t>t</t>
    </rPh>
    <phoneticPr fontId="3"/>
  </si>
  <si>
    <t>ⅶ　利用者ニーズ調査・計画策定</t>
    <rPh sb="2" eb="5">
      <t>リヨウシャ</t>
    </rPh>
    <rPh sb="8" eb="10">
      <t>チョウサ</t>
    </rPh>
    <rPh sb="11" eb="13">
      <t>ケイカク</t>
    </rPh>
    <rPh sb="13" eb="15">
      <t>サクテイ</t>
    </rPh>
    <phoneticPr fontId="3"/>
  </si>
  <si>
    <t>ⅷ　定期券・運賃補助</t>
    <rPh sb="2" eb="5">
      <t>テイキケン</t>
    </rPh>
    <rPh sb="6" eb="8">
      <t>ウンチン</t>
    </rPh>
    <rPh sb="8" eb="10">
      <t>ホジョ</t>
    </rPh>
    <phoneticPr fontId="3"/>
  </si>
  <si>
    <t>ⅸ　スクールバス混乗</t>
    <rPh sb="8" eb="10">
      <t>ｺﾝｼﾞｮｳ</t>
    </rPh>
    <phoneticPr fontId="9" type="noConversion"/>
  </si>
  <si>
    <t>ⅰ　補助なし路線</t>
    <rPh sb="2" eb="4">
      <t>ホジョ</t>
    </rPh>
    <rPh sb="6" eb="8">
      <t>ロセン</t>
    </rPh>
    <phoneticPr fontId="3"/>
  </si>
  <si>
    <t>ⅱ　市町単独補助路線</t>
    <rPh sb="2" eb="10">
      <t>シマチタンドクホジョロセン</t>
    </rPh>
    <phoneticPr fontId="3"/>
  </si>
  <si>
    <t>ⅲ　コミュニティーバス</t>
    <phoneticPr fontId="3"/>
  </si>
  <si>
    <t>ⅱ　補助バス路線の再編・バス路線の維持</t>
    <rPh sb="2" eb="4">
      <t>ホジョ</t>
    </rPh>
    <rPh sb="6" eb="8">
      <t>ロセン</t>
    </rPh>
    <rPh sb="9" eb="11">
      <t>サイヘン</t>
    </rPh>
    <phoneticPr fontId="3"/>
  </si>
  <si>
    <t>ⅴ　コミュニティバス・デマンドバスの維持・利用促進</t>
    <rPh sb="18" eb="20">
      <t>イj</t>
    </rPh>
    <rPh sb="21" eb="25">
      <t>リヨ</t>
    </rPh>
    <phoneticPr fontId="3"/>
  </si>
  <si>
    <t>ⅵ　交通空白地区の解消</t>
    <rPh sb="2" eb="4">
      <t>コウツ</t>
    </rPh>
    <rPh sb="4" eb="11">
      <t>クウハk</t>
    </rPh>
    <phoneticPr fontId="3"/>
  </si>
  <si>
    <t>ⅱ　感染対策の人材育成・研修推進</t>
    <rPh sb="2" eb="4">
      <t>カンセン</t>
    </rPh>
    <rPh sb="4" eb="6">
      <t>タイサク</t>
    </rPh>
    <rPh sb="7" eb="9">
      <t>ジンザイ</t>
    </rPh>
    <rPh sb="9" eb="11">
      <t>イクセイ</t>
    </rPh>
    <rPh sb="12" eb="14">
      <t>ケンシュウ</t>
    </rPh>
    <rPh sb="14" eb="16">
      <t>スイシン</t>
    </rPh>
    <phoneticPr fontId="3"/>
  </si>
  <si>
    <t>ⅵ　右記以外</t>
    <rPh sb="2" eb="3">
      <t>ミギ</t>
    </rPh>
    <rPh sb="3" eb="4">
      <t>キ</t>
    </rPh>
    <rPh sb="4" eb="6">
      <t>イガイ</t>
    </rPh>
    <phoneticPr fontId="3"/>
  </si>
  <si>
    <t>ⅳ　会計年度職員（フルタイム）</t>
    <rPh sb="2" eb="4">
      <t>カイケイ</t>
    </rPh>
    <rPh sb="4" eb="6">
      <t>ネンド</t>
    </rPh>
    <rPh sb="6" eb="8">
      <t>ショクイン</t>
    </rPh>
    <phoneticPr fontId="3"/>
  </si>
  <si>
    <t xml:space="preserve">１－（5）(6)　正規職員の人事評価ついて・障がい者雇用　　　　　　　　　　　　　                                       </t>
    <rPh sb="9" eb="11">
      <t>セイキ</t>
    </rPh>
    <rPh sb="11" eb="13">
      <t>ショクイン</t>
    </rPh>
    <rPh sb="14" eb="16">
      <t>ジンジ</t>
    </rPh>
    <rPh sb="16" eb="18">
      <t>ヒョウカ</t>
    </rPh>
    <rPh sb="22" eb="23">
      <t>ショウ</t>
    </rPh>
    <rPh sb="25" eb="26">
      <t>シャ</t>
    </rPh>
    <rPh sb="26" eb="28">
      <t>コヨウ</t>
    </rPh>
    <phoneticPr fontId="3"/>
  </si>
  <si>
    <t>ⅲ反映させていない</t>
    <rPh sb="1" eb="3">
      <t>ハンエイ</t>
    </rPh>
    <phoneticPr fontId="3"/>
  </si>
  <si>
    <t xml:space="preserve"> </t>
    <phoneticPr fontId="3"/>
  </si>
  <si>
    <t>(計）</t>
    <rPh sb="1" eb="2">
      <t>ケイ</t>
    </rPh>
    <phoneticPr fontId="3"/>
  </si>
  <si>
    <t>公立保育所</t>
    <rPh sb="4" eb="5">
      <t>ショ</t>
    </rPh>
    <phoneticPr fontId="3"/>
  </si>
  <si>
    <t>認可保育園</t>
    <rPh sb="4" eb="5">
      <t>エン</t>
    </rPh>
    <phoneticPr fontId="3"/>
  </si>
  <si>
    <t>小規模保育園</t>
    <rPh sb="5" eb="6">
      <t>エン</t>
    </rPh>
    <phoneticPr fontId="3"/>
  </si>
  <si>
    <t>認可外保育園</t>
    <rPh sb="5" eb="6">
      <t>エン</t>
    </rPh>
    <phoneticPr fontId="3"/>
  </si>
  <si>
    <t>企業主導型保育園</t>
    <rPh sb="7" eb="8">
      <t>エン</t>
    </rPh>
    <phoneticPr fontId="3"/>
  </si>
  <si>
    <t>①　施設数</t>
    <rPh sb="2" eb="5">
      <t>シセツスウ</t>
    </rPh>
    <phoneticPr fontId="3"/>
  </si>
  <si>
    <t>②　公立保育所の職員配置</t>
    <phoneticPr fontId="3"/>
  </si>
  <si>
    <t>正規</t>
    <rPh sb="0" eb="2">
      <t>セイキ</t>
    </rPh>
    <phoneticPr fontId="3"/>
  </si>
  <si>
    <t>④　保育士の処遇改善　</t>
    <rPh sb="2" eb="4">
      <t>ホイク</t>
    </rPh>
    <rPh sb="4" eb="5">
      <t>シ</t>
    </rPh>
    <rPh sb="6" eb="8">
      <t>ショグウ</t>
    </rPh>
    <rPh sb="8" eb="10">
      <t>カイゼン</t>
    </rPh>
    <phoneticPr fontId="3"/>
  </si>
  <si>
    <t>2021年度時間外</t>
    <rPh sb="4" eb="5">
      <t>ネン</t>
    </rPh>
    <rPh sb="5" eb="6">
      <t>ド</t>
    </rPh>
    <rPh sb="6" eb="9">
      <t>ジカンガイ</t>
    </rPh>
    <phoneticPr fontId="3"/>
  </si>
  <si>
    <t>2022年度
(円）</t>
    <rPh sb="4" eb="5">
      <t>ネン</t>
    </rPh>
    <rPh sb="5" eb="6">
      <t>ド</t>
    </rPh>
    <rPh sb="8" eb="9">
      <t>エン</t>
    </rPh>
    <phoneticPr fontId="3"/>
  </si>
  <si>
    <t>2022年度</t>
    <rPh sb="4" eb="6">
      <t>ネンド</t>
    </rPh>
    <phoneticPr fontId="3"/>
  </si>
  <si>
    <t>2022
年度</t>
    <rPh sb="5" eb="7">
      <t>ネンド</t>
    </rPh>
    <phoneticPr fontId="3"/>
  </si>
  <si>
    <t>計</t>
    <rPh sb="0" eb="1">
      <t>ケイ</t>
    </rPh>
    <phoneticPr fontId="3"/>
  </si>
  <si>
    <t>ⅰ　決算の状況
(202１度）</t>
    <phoneticPr fontId="3"/>
  </si>
  <si>
    <t>ⅱ　医業収支
(202１年度）</t>
    <rPh sb="2" eb="4">
      <t>ｲｷﾞｮｳ</t>
    </rPh>
    <rPh sb="4" eb="6">
      <t>ｼｭｳｼ</t>
    </rPh>
    <rPh sb="12" eb="14">
      <t>ﾈﾝﾄﾞ</t>
    </rPh>
    <phoneticPr fontId="9" type="noConversion"/>
  </si>
  <si>
    <t>ⅲ　他会計繰入金
(202１年度）</t>
    <rPh sb="2" eb="3">
      <t>タ</t>
    </rPh>
    <rPh sb="3" eb="5">
      <t>カイケイ</t>
    </rPh>
    <rPh sb="5" eb="6">
      <t>ク</t>
    </rPh>
    <rPh sb="6" eb="7">
      <t>イ</t>
    </rPh>
    <rPh sb="7" eb="8">
      <t>キン</t>
    </rPh>
    <rPh sb="14" eb="16">
      <t>ネンド</t>
    </rPh>
    <phoneticPr fontId="3"/>
  </si>
  <si>
    <t>病院事業①②③</t>
    <rPh sb="0" eb="2">
      <t>ビョウイン</t>
    </rPh>
    <rPh sb="2" eb="4">
      <t>ジギョウ</t>
    </rPh>
    <phoneticPr fontId="3"/>
  </si>
  <si>
    <t>自治体のコロナ対策</t>
    <rPh sb="0" eb="3">
      <t>ジチタイ</t>
    </rPh>
    <rPh sb="7" eb="9">
      <t>タイサク</t>
    </rPh>
    <phoneticPr fontId="3"/>
  </si>
  <si>
    <t>③「放課後児童支援員等処遇改善事業」を実施されていますか</t>
    <phoneticPr fontId="3"/>
  </si>
  <si>
    <t>ⅵ　その他</t>
    <rPh sb="4" eb="5">
      <t>タ</t>
    </rPh>
    <phoneticPr fontId="3"/>
  </si>
  <si>
    <t>ⅶ　スクールバス</t>
    <phoneticPr fontId="3"/>
  </si>
  <si>
    <t>ⅷ　福祉バス</t>
    <rPh sb="2" eb="6">
      <t>フクs</t>
    </rPh>
    <phoneticPr fontId="3"/>
  </si>
  <si>
    <t>ⅸ　交通空白地有償運送</t>
    <rPh sb="2" eb="4">
      <t>ｺｳﾂｳ</t>
    </rPh>
    <rPh sb="4" eb="7">
      <t>ｸｳﾊｸﾁ</t>
    </rPh>
    <rPh sb="7" eb="9">
      <t>ﾕｳｼｮｳ</t>
    </rPh>
    <rPh sb="9" eb="11">
      <t>ｳﾝｿｳ</t>
    </rPh>
    <phoneticPr fontId="9" type="noConversion"/>
  </si>
  <si>
    <t>ⅹ　福祉有償運送</t>
    <rPh sb="2" eb="4">
      <t>ﾌｸｼ</t>
    </rPh>
    <rPh sb="4" eb="6">
      <t>ﾕｳｼｮｳ</t>
    </rPh>
    <rPh sb="6" eb="8">
      <t>ｳﾝｿｳ</t>
    </rPh>
    <phoneticPr fontId="9" type="noConversion"/>
  </si>
  <si>
    <t>ⅴ　デマンドタクシー</t>
    <phoneticPr fontId="3"/>
  </si>
  <si>
    <t>ⅳ　デマンドバス（新）</t>
    <rPh sb="9" eb="10">
      <t>シン</t>
    </rPh>
    <phoneticPr fontId="3"/>
  </si>
  <si>
    <t>ⅳ　デマンドバスの導入</t>
    <rPh sb="9" eb="11">
      <t>ドウニュウ</t>
    </rPh>
    <phoneticPr fontId="3"/>
  </si>
  <si>
    <t>時給単価　※③</t>
    <rPh sb="0" eb="2">
      <t>ジキュウ</t>
    </rPh>
    <rPh sb="2" eb="4">
      <t>タンカ</t>
    </rPh>
    <phoneticPr fontId="3"/>
  </si>
  <si>
    <t xml:space="preserve">③計算事例：給与月額×１２月/｛(１週間の勤務時間数３８．７５時間×５２週）－（祝日等（●　）日×１日の勤務時間７．７５時間）｝
</t>
    <rPh sb="1" eb="3">
      <t>ケイサン</t>
    </rPh>
    <rPh sb="3" eb="5">
      <t>ジレイ</t>
    </rPh>
    <rPh sb="6" eb="8">
      <t>キュウヨ</t>
    </rPh>
    <rPh sb="8" eb="10">
      <t>ゲツガク</t>
    </rPh>
    <rPh sb="13" eb="14">
      <t>ツキ</t>
    </rPh>
    <rPh sb="18" eb="20">
      <t>シュウカン</t>
    </rPh>
    <rPh sb="21" eb="23">
      <t>キンム</t>
    </rPh>
    <rPh sb="23" eb="26">
      <t>ジカンスウ</t>
    </rPh>
    <rPh sb="31" eb="33">
      <t>ジカン</t>
    </rPh>
    <rPh sb="36" eb="37">
      <t>シュウ</t>
    </rPh>
    <rPh sb="40" eb="42">
      <t>シュクジツ</t>
    </rPh>
    <rPh sb="42" eb="43">
      <t>トウ</t>
    </rPh>
    <rPh sb="47" eb="48">
      <t>ニチ</t>
    </rPh>
    <rPh sb="50" eb="51">
      <t>ニチ</t>
    </rPh>
    <rPh sb="52" eb="54">
      <t>キンム</t>
    </rPh>
    <rPh sb="54" eb="56">
      <t>ジカン</t>
    </rPh>
    <rPh sb="60" eb="62">
      <t>ジカン</t>
    </rPh>
    <phoneticPr fontId="3"/>
  </si>
  <si>
    <t>賃金水準</t>
    <rPh sb="0" eb="2">
      <t>チンギン</t>
    </rPh>
    <rPh sb="2" eb="4">
      <t>スイジュン</t>
    </rPh>
    <phoneticPr fontId="3"/>
  </si>
  <si>
    <t>独自を検討</t>
  </si>
  <si>
    <t>現在、60歳までの昇給据え置きはありますか</t>
    <rPh sb="0" eb="2">
      <t>ゲンザイ</t>
    </rPh>
    <rPh sb="5" eb="6">
      <t>サイ</t>
    </rPh>
    <rPh sb="9" eb="11">
      <t>ショウキュウ</t>
    </rPh>
    <rPh sb="11" eb="12">
      <t>ス</t>
    </rPh>
    <rPh sb="13" eb="14">
      <t>オ</t>
    </rPh>
    <phoneticPr fontId="3"/>
  </si>
  <si>
    <t>導入に向けての課題をお教えください</t>
    <rPh sb="0" eb="2">
      <t>ドウニュウ</t>
    </rPh>
    <rPh sb="3" eb="4">
      <t>ム</t>
    </rPh>
    <rPh sb="7" eb="9">
      <t>カダイ</t>
    </rPh>
    <rPh sb="11" eb="12">
      <t>オシ</t>
    </rPh>
    <phoneticPr fontId="3"/>
  </si>
  <si>
    <t>制度の説明と意向聞き取り</t>
    <rPh sb="0" eb="2">
      <t>セイド</t>
    </rPh>
    <rPh sb="3" eb="5">
      <t>セツメイ</t>
    </rPh>
    <rPh sb="6" eb="8">
      <t>イコウ</t>
    </rPh>
    <rPh sb="8" eb="9">
      <t>キ</t>
    </rPh>
    <rPh sb="10" eb="11">
      <t>ト</t>
    </rPh>
    <phoneticPr fontId="3"/>
  </si>
  <si>
    <t>職員に制度の説明はされましたか</t>
    <rPh sb="0" eb="2">
      <t>ショクイン</t>
    </rPh>
    <rPh sb="3" eb="5">
      <t>セイド</t>
    </rPh>
    <rPh sb="6" eb="8">
      <t>セツメイ</t>
    </rPh>
    <phoneticPr fontId="3"/>
  </si>
  <si>
    <t>条例制定後の予定</t>
    <rPh sb="0" eb="2">
      <t>ジョウレイ</t>
    </rPh>
    <rPh sb="2" eb="5">
      <t>セイテイゴ</t>
    </rPh>
    <rPh sb="6" eb="8">
      <t>ヨテイ</t>
    </rPh>
    <phoneticPr fontId="3"/>
  </si>
  <si>
    <t>職員への意向聞き取りは何時されますか</t>
    <rPh sb="0" eb="2">
      <t>ショクイン</t>
    </rPh>
    <rPh sb="4" eb="6">
      <t>イコウ</t>
    </rPh>
    <rPh sb="6" eb="7">
      <t>キ</t>
    </rPh>
    <rPh sb="8" eb="9">
      <t>ト</t>
    </rPh>
    <rPh sb="11" eb="13">
      <t>イツ</t>
    </rPh>
    <phoneticPr fontId="3"/>
  </si>
  <si>
    <t>③今後、コロナ対応で必要だと思われる施策はどれですか（上位⑤つに○をつけてください）</t>
    <rPh sb="1" eb="3">
      <t>コンゴ</t>
    </rPh>
    <rPh sb="10" eb="12">
      <t>ヒツヨウ</t>
    </rPh>
    <rPh sb="14" eb="15">
      <t>オモ</t>
    </rPh>
    <rPh sb="18" eb="20">
      <t>セサク</t>
    </rPh>
    <rPh sb="27" eb="29">
      <t>ジョウイ</t>
    </rPh>
    <phoneticPr fontId="3"/>
  </si>
  <si>
    <t>コロナ感染対策について、お聞きします。</t>
    <rPh sb="3" eb="5">
      <t>カンセン</t>
    </rPh>
    <rPh sb="5" eb="7">
      <t>タイサク</t>
    </rPh>
    <rPh sb="13" eb="14">
      <t>キ</t>
    </rPh>
    <phoneticPr fontId="3"/>
  </si>
  <si>
    <t>②コロナ対応で、この2年間で実施された施策に○をつけてください。</t>
    <rPh sb="4" eb="6">
      <t>タイオウ</t>
    </rPh>
    <rPh sb="11" eb="12">
      <t>ネン</t>
    </rPh>
    <rPh sb="12" eb="13">
      <t>カン</t>
    </rPh>
    <rPh sb="14" eb="16">
      <t>ジッシ</t>
    </rPh>
    <rPh sb="19" eb="21">
      <t>セサク</t>
    </rPh>
    <phoneticPr fontId="3"/>
  </si>
  <si>
    <t>ⅱ　職員のメンタル対策</t>
    <rPh sb="2" eb="4">
      <t>ショクイン</t>
    </rPh>
    <rPh sb="9" eb="11">
      <t>タイサク</t>
    </rPh>
    <phoneticPr fontId="3"/>
  </si>
  <si>
    <t>ⅲ　コロナ対策の人材育成・研修</t>
    <rPh sb="5" eb="7">
      <t>タイサク</t>
    </rPh>
    <rPh sb="8" eb="10">
      <t>ジンザイ</t>
    </rPh>
    <rPh sb="10" eb="12">
      <t>イクセイ</t>
    </rPh>
    <rPh sb="13" eb="15">
      <t>ケンシュウ</t>
    </rPh>
    <phoneticPr fontId="3"/>
  </si>
  <si>
    <t>ⅳ　危険手当等の拡充</t>
    <rPh sb="2" eb="4">
      <t>キケン</t>
    </rPh>
    <rPh sb="4" eb="6">
      <t>テアテ</t>
    </rPh>
    <rPh sb="6" eb="7">
      <t>トウ</t>
    </rPh>
    <rPh sb="8" eb="10">
      <t>カクジュウ</t>
    </rPh>
    <phoneticPr fontId="3"/>
  </si>
  <si>
    <t>ⅴ　臨時処遇改善事業の実施（国補助）</t>
    <rPh sb="2" eb="4">
      <t>リンジ</t>
    </rPh>
    <rPh sb="4" eb="6">
      <t>ショグウ</t>
    </rPh>
    <rPh sb="6" eb="8">
      <t>カイゼン</t>
    </rPh>
    <rPh sb="8" eb="10">
      <t>ジギョウ</t>
    </rPh>
    <rPh sb="11" eb="13">
      <t>ジッシ</t>
    </rPh>
    <rPh sb="14" eb="15">
      <t>クニ</t>
    </rPh>
    <rPh sb="15" eb="17">
      <t>ホジョ</t>
    </rPh>
    <phoneticPr fontId="3"/>
  </si>
  <si>
    <t>ⅵ　マスク・防護等の整備</t>
    <rPh sb="6" eb="8">
      <t>ボウゴ</t>
    </rPh>
    <rPh sb="8" eb="9">
      <t>トウ</t>
    </rPh>
    <rPh sb="10" eb="12">
      <t>セイビ</t>
    </rPh>
    <phoneticPr fontId="3"/>
  </si>
  <si>
    <t>ⅶ　職員への定期的ＰＣＲ検査</t>
    <rPh sb="2" eb="4">
      <t>ショクイン</t>
    </rPh>
    <rPh sb="6" eb="9">
      <t>テイキテキ</t>
    </rPh>
    <rPh sb="12" eb="14">
      <t>ケンサ</t>
    </rPh>
    <phoneticPr fontId="3"/>
  </si>
  <si>
    <t>ⅷ　患者への定期的ＰＣＲ検査</t>
    <rPh sb="2" eb="4">
      <t>カンジャ</t>
    </rPh>
    <rPh sb="6" eb="9">
      <t>テイキテキ</t>
    </rPh>
    <rPh sb="12" eb="14">
      <t>ケンサ</t>
    </rPh>
    <phoneticPr fontId="3"/>
  </si>
  <si>
    <t>ⅸ　入院時の患者ＰＣＲ検査</t>
    <rPh sb="2" eb="5">
      <t>ニュウインジ</t>
    </rPh>
    <rPh sb="6" eb="8">
      <t>カンジャ</t>
    </rPh>
    <rPh sb="11" eb="13">
      <t>ケンサ</t>
    </rPh>
    <phoneticPr fontId="3"/>
  </si>
  <si>
    <t>ⅹ　その他</t>
    <rPh sb="4" eb="5">
      <t>タ</t>
    </rPh>
    <phoneticPr fontId="3"/>
  </si>
  <si>
    <t>ⅴ　マスク・防護等の整備</t>
    <rPh sb="6" eb="8">
      <t>ボウゴ</t>
    </rPh>
    <rPh sb="8" eb="9">
      <t>トウ</t>
    </rPh>
    <rPh sb="10" eb="12">
      <t>セイビ</t>
    </rPh>
    <phoneticPr fontId="3"/>
  </si>
  <si>
    <t>ⅵ　職員への定期的ＰＣＲ検査</t>
    <rPh sb="2" eb="4">
      <t>ショクイン</t>
    </rPh>
    <rPh sb="6" eb="9">
      <t>テイキテキ</t>
    </rPh>
    <rPh sb="12" eb="14">
      <t>ケンサ</t>
    </rPh>
    <phoneticPr fontId="3"/>
  </si>
  <si>
    <t>ⅷ　財政保障</t>
    <rPh sb="2" eb="4">
      <t>ザイセイ</t>
    </rPh>
    <rPh sb="4" eb="6">
      <t>ホショウ</t>
    </rPh>
    <phoneticPr fontId="3"/>
  </si>
  <si>
    <t>ⅸ　診療報酬の引き上げ</t>
    <rPh sb="2" eb="4">
      <t>シンリョウ</t>
    </rPh>
    <rPh sb="4" eb="6">
      <t>ホウシュウ</t>
    </rPh>
    <rPh sb="7" eb="8">
      <t>ヒ</t>
    </rPh>
    <rPh sb="9" eb="10">
      <t>ア</t>
    </rPh>
    <phoneticPr fontId="3"/>
  </si>
  <si>
    <t>ⅶ　患者への定期的ＰＣＲ検査</t>
    <rPh sb="2" eb="4">
      <t>カンジャ</t>
    </rPh>
    <rPh sb="6" eb="9">
      <t>テイキテキ</t>
    </rPh>
    <rPh sb="12" eb="14">
      <t>ケンサ</t>
    </rPh>
    <phoneticPr fontId="3"/>
  </si>
  <si>
    <t>ⅱ　接種率</t>
    <rPh sb="2" eb="4">
      <t>セッシュ</t>
    </rPh>
    <rPh sb="4" eb="5">
      <t>リツ</t>
    </rPh>
    <phoneticPr fontId="3"/>
  </si>
  <si>
    <t>ⅰ　累計接種数／人口　</t>
    <rPh sb="2" eb="4">
      <t>ﾙｲｹｲ</t>
    </rPh>
    <rPh sb="4" eb="6">
      <t>ｾｯｼｭ</t>
    </rPh>
    <rPh sb="6" eb="7">
      <t>ｽｳ</t>
    </rPh>
    <rPh sb="8" eb="10">
      <t>ｼﾞﾝｺｳ</t>
    </rPh>
    <phoneticPr fontId="9" type="noConversion"/>
  </si>
  <si>
    <t>ⅲ　無料ＰＣＲ検査の継続</t>
    <rPh sb="2" eb="4">
      <t>ムリョウ</t>
    </rPh>
    <rPh sb="7" eb="9">
      <t>ケンサ</t>
    </rPh>
    <rPh sb="10" eb="12">
      <t>ケイゾク</t>
    </rPh>
    <phoneticPr fontId="3"/>
  </si>
  <si>
    <t>ⅳ　対人業務事業所ヘの定期的ＰＣＲ検査の徹底</t>
    <rPh sb="2" eb="4">
      <t>タイジン</t>
    </rPh>
    <rPh sb="4" eb="6">
      <t>ギョウム</t>
    </rPh>
    <rPh sb="6" eb="9">
      <t>ジギョウショ</t>
    </rPh>
    <rPh sb="11" eb="14">
      <t>テイキテキ</t>
    </rPh>
    <rPh sb="17" eb="19">
      <t>ケンサ</t>
    </rPh>
    <rPh sb="20" eb="22">
      <t>テッテイ</t>
    </rPh>
    <phoneticPr fontId="3"/>
  </si>
  <si>
    <t>ⅵ　中小企業への支援</t>
    <rPh sb="2" eb="4">
      <t>チュウショウ</t>
    </rPh>
    <rPh sb="4" eb="6">
      <t>キギョウ</t>
    </rPh>
    <rPh sb="8" eb="10">
      <t>シエン</t>
    </rPh>
    <phoneticPr fontId="3"/>
  </si>
  <si>
    <t>ⅶ　生活困窮・失業者への支援</t>
    <rPh sb="2" eb="4">
      <t>セイカツ</t>
    </rPh>
    <rPh sb="4" eb="6">
      <t>コンキュウ</t>
    </rPh>
    <rPh sb="7" eb="10">
      <t>シツギョウシャ</t>
    </rPh>
    <rPh sb="12" eb="14">
      <t>シエン</t>
    </rPh>
    <phoneticPr fontId="3"/>
  </si>
  <si>
    <t>③　貴自治体の 独自のコロナ対策を（9月末現在）お教えください</t>
    <rPh sb="2" eb="3">
      <t>キ</t>
    </rPh>
    <rPh sb="3" eb="6">
      <t>ジチタイ</t>
    </rPh>
    <rPh sb="8" eb="10">
      <t>ドクジ</t>
    </rPh>
    <rPh sb="14" eb="16">
      <t>タイサク</t>
    </rPh>
    <rPh sb="19" eb="20">
      <t>ガツ</t>
    </rPh>
    <rPh sb="20" eb="21">
      <t>マツ</t>
    </rPh>
    <rPh sb="21" eb="23">
      <t>ゲンザイ</t>
    </rPh>
    <rPh sb="25" eb="26">
      <t>オシ</t>
    </rPh>
    <phoneticPr fontId="3"/>
  </si>
  <si>
    <t>②検査陽性者累計数（９月末）/検査件数</t>
    <rPh sb="1" eb="3">
      <t>ケンサ</t>
    </rPh>
    <rPh sb="3" eb="5">
      <t>ヨウセイ</t>
    </rPh>
    <rPh sb="5" eb="6">
      <t>シャ</t>
    </rPh>
    <rPh sb="6" eb="8">
      <t>ルイケイ</t>
    </rPh>
    <rPh sb="8" eb="9">
      <t>スウ</t>
    </rPh>
    <rPh sb="11" eb="12">
      <t>ガツ</t>
    </rPh>
    <rPh sb="12" eb="13">
      <t>マツ</t>
    </rPh>
    <rPh sb="15" eb="17">
      <t>ケンサ</t>
    </rPh>
    <rPh sb="17" eb="19">
      <t>ケンスウ</t>
    </rPh>
    <phoneticPr fontId="3"/>
  </si>
  <si>
    <t>常勤嘱託
（月額）</t>
    <rPh sb="0" eb="2">
      <t>ジョウキン</t>
    </rPh>
    <rPh sb="2" eb="4">
      <t>ショクタク</t>
    </rPh>
    <rPh sb="6" eb="8">
      <t>ゲツガク</t>
    </rPh>
    <phoneticPr fontId="3"/>
  </si>
  <si>
    <t>全部適用</t>
    <rPh sb="0" eb="2">
      <t>ｾﾞﾝﾌﾞ</t>
    </rPh>
    <rPh sb="2" eb="4">
      <t>ﾃｷﾖｳ</t>
    </rPh>
    <phoneticPr fontId="9" type="noConversion"/>
  </si>
  <si>
    <t>初任給・定年制・メンタル対策</t>
    <rPh sb="0" eb="3">
      <t>ショニンキュウ</t>
    </rPh>
    <rPh sb="4" eb="7">
      <t>テイネンセイ</t>
    </rPh>
    <rPh sb="12" eb="14">
      <t>タイサク</t>
    </rPh>
    <phoneticPr fontId="3"/>
  </si>
  <si>
    <t>貴自治体の2022年９月における対応について、お聞きします。</t>
    <rPh sb="0" eb="1">
      <t>キ</t>
    </rPh>
    <rPh sb="1" eb="4">
      <t>ジチタイ</t>
    </rPh>
    <rPh sb="9" eb="10">
      <t>ネン</t>
    </rPh>
    <rPh sb="11" eb="12">
      <t>ガツ</t>
    </rPh>
    <rPh sb="16" eb="18">
      <t>タイオウ</t>
    </rPh>
    <rPh sb="24" eb="25">
      <t>キ</t>
    </rPh>
    <phoneticPr fontId="3"/>
  </si>
  <si>
    <t>ⅰ　保健所人員等の機能強化</t>
    <rPh sb="2" eb="5">
      <t>ホケンジョ</t>
    </rPh>
    <rPh sb="5" eb="7">
      <t>ジンイン</t>
    </rPh>
    <rPh sb="7" eb="8">
      <t>トウ</t>
    </rPh>
    <rPh sb="9" eb="11">
      <t>キノウ</t>
    </rPh>
    <rPh sb="11" eb="13">
      <t>キョウカ</t>
    </rPh>
    <phoneticPr fontId="3"/>
  </si>
  <si>
    <t>60歳時の7割を想定</t>
    <rPh sb="2" eb="3">
      <t>サイ</t>
    </rPh>
    <rPh sb="3" eb="4">
      <t>ジ</t>
    </rPh>
    <phoneticPr fontId="3"/>
  </si>
  <si>
    <t>公立保育所</t>
    <rPh sb="0" eb="2">
      <t>コウリツ</t>
    </rPh>
    <rPh sb="2" eb="5">
      <t>ホイクショ</t>
    </rPh>
    <phoneticPr fontId="3"/>
  </si>
  <si>
    <t>民間園</t>
    <rPh sb="0" eb="2">
      <t>ミンカン</t>
    </rPh>
    <rPh sb="2" eb="3">
      <t>エン</t>
    </rPh>
    <phoneticPr fontId="3"/>
  </si>
  <si>
    <t>実施</t>
    <rPh sb="0" eb="2">
      <t>ジッシ</t>
    </rPh>
    <phoneticPr fontId="3"/>
  </si>
  <si>
    <t>ⅲ　2月からの臨時処遇改善・国補助（新）</t>
    <rPh sb="3" eb="4">
      <t>ガツ</t>
    </rPh>
    <rPh sb="7" eb="9">
      <t>リンジ</t>
    </rPh>
    <rPh sb="9" eb="11">
      <t>ショグウ</t>
    </rPh>
    <rPh sb="11" eb="13">
      <t>カイゼン</t>
    </rPh>
    <rPh sb="14" eb="15">
      <t>クニ</t>
    </rPh>
    <rPh sb="15" eb="17">
      <t>ホジョ</t>
    </rPh>
    <rPh sb="18" eb="19">
      <t>シン</t>
    </rPh>
    <phoneticPr fontId="3"/>
  </si>
  <si>
    <t>保育所の設置数・職員数、保育士の処遇について、ご記入ください。（2022年4月1日）</t>
    <rPh sb="0" eb="2">
      <t>ホイク</t>
    </rPh>
    <rPh sb="2" eb="3">
      <t>ジョ</t>
    </rPh>
    <rPh sb="4" eb="6">
      <t>セッチ</t>
    </rPh>
    <rPh sb="6" eb="7">
      <t>カズ</t>
    </rPh>
    <rPh sb="8" eb="11">
      <t>ショクインスウ</t>
    </rPh>
    <rPh sb="12" eb="15">
      <t>ホイクシ</t>
    </rPh>
    <rPh sb="16" eb="18">
      <t>ショグウ</t>
    </rPh>
    <rPh sb="24" eb="26">
      <t>キニュウ</t>
    </rPh>
    <rPh sb="36" eb="37">
      <t>ネン</t>
    </rPh>
    <rPh sb="38" eb="39">
      <t>ガツ</t>
    </rPh>
    <rPh sb="40" eb="41">
      <t>ニチ</t>
    </rPh>
    <phoneticPr fontId="3"/>
  </si>
  <si>
    <r>
      <t>⑤2月からの「臨時特例事業」を実施されていますか（</t>
    </r>
    <r>
      <rPr>
        <b/>
        <sz val="10"/>
        <color rgb="FFFF0000"/>
        <rFont val="ＭＳ Ｐゴシック"/>
        <family val="3"/>
        <charset val="128"/>
      </rPr>
      <t>新）</t>
    </r>
    <r>
      <rPr>
        <sz val="10"/>
        <color rgb="FFFF0000"/>
        <rFont val="ＭＳ Ｐゴシック"/>
        <family val="3"/>
        <charset val="128"/>
      </rPr>
      <t>　</t>
    </r>
    <rPh sb="2" eb="3">
      <t>ガツ</t>
    </rPh>
    <rPh sb="7" eb="9">
      <t>リンジ</t>
    </rPh>
    <rPh sb="9" eb="11">
      <t>トクレイ</t>
    </rPh>
    <rPh sb="11" eb="13">
      <t>ジギョウ</t>
    </rPh>
    <rPh sb="25" eb="26">
      <t>シン</t>
    </rPh>
    <phoneticPr fontId="3"/>
  </si>
  <si>
    <t>①　3回目ワクチン接種について（９月末現在で回答ください。人口は4月1日時点）</t>
    <rPh sb="3" eb="5">
      <t>ｶｲﾒ</t>
    </rPh>
    <rPh sb="9" eb="11">
      <t>ｾｯｼｭ</t>
    </rPh>
    <rPh sb="17" eb="18">
      <t>ｶﾞﾂ</t>
    </rPh>
    <rPh sb="18" eb="19">
      <t>ﾏﾂ</t>
    </rPh>
    <rPh sb="19" eb="21">
      <t>ｹﾞﾝｻﾞｲ</t>
    </rPh>
    <rPh sb="22" eb="24">
      <t>ｶｲﾄｳ</t>
    </rPh>
    <rPh sb="29" eb="31">
      <t>ｼﾞﾝｺｳ</t>
    </rPh>
    <rPh sb="33" eb="34">
      <t>ｶﾞﾂ</t>
    </rPh>
    <rPh sb="35" eb="36">
      <t>ﾆﾁ</t>
    </rPh>
    <rPh sb="36" eb="38">
      <t>ｼﾞﾃﾝ</t>
    </rPh>
    <phoneticPr fontId="9" type="noConversion"/>
  </si>
  <si>
    <t>ⅹ　その他（　　　　　　　　）</t>
    <rPh sb="4" eb="5">
      <t>タ</t>
    </rPh>
    <phoneticPr fontId="3"/>
  </si>
  <si>
    <t>①一日平均外来者数(2021年度）</t>
    <rPh sb="1" eb="2">
      <t>１</t>
    </rPh>
    <rPh sb="2" eb="3">
      <t>ﾋ</t>
    </rPh>
    <rPh sb="7" eb="8">
      <t>ｼｬ</t>
    </rPh>
    <rPh sb="14" eb="16">
      <t>ﾈﾝﾄﾞ</t>
    </rPh>
    <phoneticPr fontId="9" type="noConversion"/>
  </si>
  <si>
    <t>一日平均入院患者数(2021年度）</t>
    <rPh sb="0" eb="1">
      <t>１</t>
    </rPh>
    <rPh sb="1" eb="2">
      <t>ﾋ</t>
    </rPh>
    <rPh sb="4" eb="6">
      <t>ﾆｭｳｲﾝ</t>
    </rPh>
    <rPh sb="6" eb="8">
      <t>ｶﾝｼﾞｬ</t>
    </rPh>
    <rPh sb="14" eb="16">
      <t>ﾈﾝﾄﾞ</t>
    </rPh>
    <phoneticPr fontId="9" type="noConversion"/>
  </si>
  <si>
    <t>病床 利用率  (%・2021年度)</t>
    <rPh sb="15" eb="17">
      <t>ネンド</t>
    </rPh>
    <phoneticPr fontId="3"/>
  </si>
  <si>
    <t>合計</t>
    <rPh sb="0" eb="2">
      <t>ゴウケイ</t>
    </rPh>
    <phoneticPr fontId="3"/>
  </si>
  <si>
    <r>
      <rPr>
        <sz val="11"/>
        <rFont val="ＭＳ Ｐゴシック"/>
        <family val="3"/>
        <charset val="128"/>
      </rPr>
      <t>自治体名</t>
    </r>
    <r>
      <rPr>
        <sz val="10"/>
        <rFont val="ＭＳ Ｐゴシック"/>
        <family val="3"/>
        <charset val="128"/>
      </rPr>
      <t>　　</t>
    </r>
    <rPh sb="0" eb="3">
      <t>ｼﾞﾁﾀｲ</t>
    </rPh>
    <rPh sb="3" eb="4">
      <t>ﾒｲ</t>
    </rPh>
    <phoneticPr fontId="9" type="noConversion"/>
  </si>
  <si>
    <t>⑤生活保護世帯率
(2022年3月末）</t>
    <rPh sb="1" eb="3">
      <t>セイカツ</t>
    </rPh>
    <rPh sb="3" eb="5">
      <t>ホゴ</t>
    </rPh>
    <rPh sb="5" eb="7">
      <t>セタイ</t>
    </rPh>
    <rPh sb="7" eb="8">
      <t>リツ</t>
    </rPh>
    <rPh sb="14" eb="15">
      <t>ネン</t>
    </rPh>
    <rPh sb="16" eb="17">
      <t>ガツ</t>
    </rPh>
    <rPh sb="17" eb="18">
      <t>マツ</t>
    </rPh>
    <phoneticPr fontId="3"/>
  </si>
  <si>
    <t>⑥生活保護率
（2022年3月末）</t>
    <rPh sb="1" eb="3">
      <t>セイカツ</t>
    </rPh>
    <rPh sb="3" eb="5">
      <t>ホゴ</t>
    </rPh>
    <rPh sb="5" eb="6">
      <t>リツ</t>
    </rPh>
    <rPh sb="12" eb="13">
      <t>ネン</t>
    </rPh>
    <rPh sb="14" eb="15">
      <t>ガツ</t>
    </rPh>
    <rPh sb="15" eb="16">
      <t>マツ</t>
    </rPh>
    <phoneticPr fontId="3"/>
  </si>
  <si>
    <t>Q10</t>
    <phoneticPr fontId="3"/>
  </si>
  <si>
    <t>Q11</t>
    <phoneticPr fontId="3"/>
  </si>
  <si>
    <t>Q12</t>
    <phoneticPr fontId="3"/>
  </si>
  <si>
    <t>会計年度任用職員の処遇</t>
    <rPh sb="0" eb="2">
      <t>カイケイ</t>
    </rPh>
    <rPh sb="2" eb="4">
      <t>ネンド</t>
    </rPh>
    <rPh sb="4" eb="6">
      <t>ニンヨウ</t>
    </rPh>
    <rPh sb="6" eb="8">
      <t>ショクイン</t>
    </rPh>
    <rPh sb="9" eb="11">
      <t>ショグウ</t>
    </rPh>
    <phoneticPr fontId="3"/>
  </si>
  <si>
    <t>・・・・・・・・・・・・・・・・・・・・・・・・・・・・・・・・・</t>
    <phoneticPr fontId="3"/>
  </si>
  <si>
    <t>③　高卒正規職員の初任給（地域手当なしの給与月額）について</t>
    <phoneticPr fontId="3"/>
  </si>
  <si>
    <t>⑤メンタルヘルスの実態と対策　</t>
    <rPh sb="9" eb="11">
      <t>ジッタイ</t>
    </rPh>
    <rPh sb="12" eb="14">
      <t>タイサク</t>
    </rPh>
    <phoneticPr fontId="3"/>
  </si>
  <si>
    <t>⑥　 正規職員の人事評価制度について（下記の該当する対策に○印を。複数回答可）評価項目と給与・一時金への反映をお聞きします</t>
    <rPh sb="3" eb="5">
      <t>セイキ</t>
    </rPh>
    <phoneticPr fontId="3"/>
  </si>
  <si>
    <t>⑥　職員の人事評価について</t>
    <rPh sb="2" eb="4">
      <t>ショクイン</t>
    </rPh>
    <rPh sb="5" eb="7">
      <t>ジンジ</t>
    </rPh>
    <rPh sb="7" eb="9">
      <t>ヒョウカ</t>
    </rPh>
    <phoneticPr fontId="3"/>
  </si>
  <si>
    <t>⑦　障がい者雇用</t>
    <rPh sb="2" eb="3">
      <t>ショウ</t>
    </rPh>
    <rPh sb="5" eb="6">
      <t>シャ</t>
    </rPh>
    <rPh sb="6" eb="8">
      <t>コヨウ</t>
    </rPh>
    <phoneticPr fontId="3"/>
  </si>
  <si>
    <t>Q3．福祉事務所等の職員体制について</t>
    <rPh sb="3" eb="5">
      <t>フクシ</t>
    </rPh>
    <rPh sb="5" eb="7">
      <t>ジム</t>
    </rPh>
    <rPh sb="7" eb="8">
      <t>ショ</t>
    </rPh>
    <rPh sb="8" eb="9">
      <t>トウ</t>
    </rPh>
    <rPh sb="10" eb="12">
      <t>ショクイン</t>
    </rPh>
    <rPh sb="12" eb="14">
      <t>タイセイ</t>
    </rPh>
    <phoneticPr fontId="3"/>
  </si>
  <si>
    <t>Q4．市町の児童相談について</t>
    <rPh sb="3" eb="5">
      <t>シマチ</t>
    </rPh>
    <rPh sb="6" eb="8">
      <t>ジドウ</t>
    </rPh>
    <rPh sb="8" eb="10">
      <t>ソウダン</t>
    </rPh>
    <phoneticPr fontId="3"/>
  </si>
  <si>
    <t>Ｐ８</t>
    <phoneticPr fontId="3"/>
  </si>
  <si>
    <t>Q６．放課後児童クラブについて　(2022年5月1日現在）</t>
    <rPh sb="21" eb="22">
      <t>ネン</t>
    </rPh>
    <rPh sb="23" eb="24">
      <t>ガツ</t>
    </rPh>
    <rPh sb="25" eb="26">
      <t>ニチ</t>
    </rPh>
    <rPh sb="26" eb="28">
      <t>ゲンザイ</t>
    </rPh>
    <phoneticPr fontId="3"/>
  </si>
  <si>
    <t>Q７．指定管理者制度について</t>
    <rPh sb="3" eb="5">
      <t>ｼﾃｲ</t>
    </rPh>
    <rPh sb="5" eb="7">
      <t>ｶﾝﾘ</t>
    </rPh>
    <rPh sb="8" eb="10">
      <t>ｾｲﾄﾞ</t>
    </rPh>
    <phoneticPr fontId="9" type="noConversion"/>
  </si>
  <si>
    <t>Q８．公契約条例について　</t>
    <phoneticPr fontId="3"/>
  </si>
  <si>
    <t xml:space="preserve">    指定管理者制度</t>
    <phoneticPr fontId="3"/>
  </si>
  <si>
    <t>公契約条例　</t>
    <rPh sb="0" eb="1">
      <t>コウ</t>
    </rPh>
    <rPh sb="1" eb="3">
      <t>ケイヤク</t>
    </rPh>
    <rPh sb="3" eb="5">
      <t>ジョウレイ</t>
    </rPh>
    <phoneticPr fontId="3"/>
  </si>
  <si>
    <t>Q９．社会福祉協議会について（2022年4月1日）</t>
    <rPh sb="19" eb="20">
      <t>ネン</t>
    </rPh>
    <rPh sb="21" eb="22">
      <t>ガツ</t>
    </rPh>
    <rPh sb="23" eb="24">
      <t>ニチ</t>
    </rPh>
    <phoneticPr fontId="3"/>
  </si>
  <si>
    <t>Q10.自治体のコロナ対策</t>
    <rPh sb="4" eb="6">
      <t>ジチ</t>
    </rPh>
    <rPh sb="6" eb="7">
      <t>タイ</t>
    </rPh>
    <rPh sb="11" eb="13">
      <t>タイサク</t>
    </rPh>
    <phoneticPr fontId="3"/>
  </si>
  <si>
    <t>ⅴ　発熱外来・感染者入院病床の拡大</t>
    <rPh sb="2" eb="4">
      <t>ハツネツ</t>
    </rPh>
    <rPh sb="4" eb="6">
      <t>ガイライ</t>
    </rPh>
    <rPh sb="7" eb="9">
      <t>カンセン</t>
    </rPh>
    <rPh sb="9" eb="10">
      <t>シャ</t>
    </rPh>
    <rPh sb="10" eb="12">
      <t>ニュウイン</t>
    </rPh>
    <rPh sb="12" eb="14">
      <t>ビョウショウ</t>
    </rPh>
    <rPh sb="15" eb="17">
      <t>カクダイ</t>
    </rPh>
    <phoneticPr fontId="3"/>
  </si>
  <si>
    <t>Q11.生活交通について  （2022年4月1日）</t>
    <rPh sb="4" eb="8">
      <t>セイカツコウツウ</t>
    </rPh>
    <rPh sb="19" eb="20">
      <t>ネン</t>
    </rPh>
    <rPh sb="21" eb="22">
      <t>ガツ</t>
    </rPh>
    <rPh sb="23" eb="24">
      <t>ニチ</t>
    </rPh>
    <phoneticPr fontId="3"/>
  </si>
  <si>
    <t>Q12．自治体病院事業について　①</t>
    <phoneticPr fontId="3"/>
  </si>
  <si>
    <t>Ｐ１４</t>
    <phoneticPr fontId="3"/>
  </si>
  <si>
    <t>Q12.自治体病院事業について②　　　　　（2022年度4月1日）</t>
    <rPh sb="4" eb="6">
      <t>ジチ</t>
    </rPh>
    <rPh sb="6" eb="7">
      <t>タイ</t>
    </rPh>
    <rPh sb="7" eb="9">
      <t>ビョウイン</t>
    </rPh>
    <rPh sb="9" eb="11">
      <t>ジギョウ</t>
    </rPh>
    <rPh sb="26" eb="28">
      <t>ネンド</t>
    </rPh>
    <rPh sb="29" eb="30">
      <t>ガツ</t>
    </rPh>
    <rPh sb="31" eb="32">
      <t>ニチ</t>
    </rPh>
    <phoneticPr fontId="3"/>
  </si>
  <si>
    <t>Ｐ１５</t>
    <phoneticPr fontId="3"/>
  </si>
  <si>
    <t xml:space="preserve">Q12.自治体病院事業について③  </t>
    <rPh sb="4" eb="6">
      <t>ジチ</t>
    </rPh>
    <rPh sb="6" eb="7">
      <t>タイ</t>
    </rPh>
    <rPh sb="7" eb="9">
      <t>ビョウイン</t>
    </rPh>
    <rPh sb="9" eb="11">
      <t>ジギョウ</t>
    </rPh>
    <phoneticPr fontId="3"/>
  </si>
  <si>
    <t>P16</t>
    <phoneticPr fontId="3"/>
  </si>
  <si>
    <t>②メンタル不調による病休者で1週間以上の者</t>
    <rPh sb="5" eb="7">
      <t>フチョウ</t>
    </rPh>
    <rPh sb="10" eb="12">
      <t>ビョウキュウ</t>
    </rPh>
    <rPh sb="12" eb="13">
      <t>シャ</t>
    </rPh>
    <rPh sb="15" eb="17">
      <t>シュウカン</t>
    </rPh>
    <rPh sb="17" eb="19">
      <t>イジョウ</t>
    </rPh>
    <rPh sb="20" eb="21">
      <t>モノ</t>
    </rPh>
    <phoneticPr fontId="3"/>
  </si>
  <si>
    <t>　　児童福祉法による児童相談の一次的窓口の状況　</t>
    <rPh sb="2" eb="4">
      <t>ジドウ</t>
    </rPh>
    <rPh sb="4" eb="6">
      <t>フクシ</t>
    </rPh>
    <rPh sb="6" eb="7">
      <t>ホウ</t>
    </rPh>
    <rPh sb="10" eb="12">
      <t>ジドウ</t>
    </rPh>
    <rPh sb="12" eb="14">
      <t>ソウダン</t>
    </rPh>
    <rPh sb="15" eb="17">
      <t>イチジ</t>
    </rPh>
    <rPh sb="17" eb="18">
      <t>テキ</t>
    </rPh>
    <rPh sb="18" eb="20">
      <t>マドグチ</t>
    </rPh>
    <rPh sb="21" eb="23">
      <t>ジョウキョウ</t>
    </rPh>
    <phoneticPr fontId="3"/>
  </si>
  <si>
    <t>自治体名</t>
    <phoneticPr fontId="9" type="noConversion"/>
  </si>
  <si>
    <t>自治体名</t>
    <rPh sb="0" eb="3">
      <t>ジチタイ</t>
    </rPh>
    <rPh sb="3" eb="4">
      <t>メイ</t>
    </rPh>
    <phoneticPr fontId="3"/>
  </si>
  <si>
    <t>病院名</t>
    <rPh sb="0" eb="2">
      <t>ビョウイン</t>
    </rPh>
    <rPh sb="2" eb="3">
      <t>メイ</t>
    </rPh>
    <phoneticPr fontId="3"/>
  </si>
  <si>
    <t>ⅷ</t>
    <phoneticPr fontId="3"/>
  </si>
  <si>
    <t>ⅸ　その他（　　　　　）</t>
    <rPh sb="4" eb="5">
      <t>タ</t>
    </rPh>
    <phoneticPr fontId="3"/>
  </si>
  <si>
    <t>感染症類型の変更検討</t>
    <rPh sb="0" eb="3">
      <t>カンセンショウ</t>
    </rPh>
    <rPh sb="3" eb="5">
      <t>ルイケイ</t>
    </rPh>
    <rPh sb="6" eb="8">
      <t>ヘンコウ</t>
    </rPh>
    <rPh sb="8" eb="10">
      <t>ケントウ</t>
    </rPh>
    <phoneticPr fontId="3"/>
  </si>
  <si>
    <t>4,393/6,046</t>
    <phoneticPr fontId="3"/>
  </si>
  <si>
    <t>・自宅療養者支援事業
・未就学児及び新生児を対象とする町独自給付事業
・70歳以上等町独自生活支援事業</t>
    <rPh sb="1" eb="3">
      <t>ジタク</t>
    </rPh>
    <rPh sb="3" eb="5">
      <t>リョウヨウ</t>
    </rPh>
    <rPh sb="5" eb="6">
      <t>シャ</t>
    </rPh>
    <rPh sb="6" eb="8">
      <t>シエン</t>
    </rPh>
    <rPh sb="8" eb="10">
      <t>ジギョウ</t>
    </rPh>
    <rPh sb="12" eb="16">
      <t>ミシュウガクジ</t>
    </rPh>
    <rPh sb="16" eb="17">
      <t>オヨ</t>
    </rPh>
    <rPh sb="18" eb="21">
      <t>シンセイジ</t>
    </rPh>
    <rPh sb="22" eb="24">
      <t>タイショウ</t>
    </rPh>
    <rPh sb="27" eb="28">
      <t>チョウ</t>
    </rPh>
    <rPh sb="28" eb="30">
      <t>ドクジ</t>
    </rPh>
    <rPh sb="30" eb="32">
      <t>キュウフ</t>
    </rPh>
    <rPh sb="32" eb="34">
      <t>ジギョウ</t>
    </rPh>
    <rPh sb="38" eb="39">
      <t>サイ</t>
    </rPh>
    <rPh sb="39" eb="41">
      <t>イジョウ</t>
    </rPh>
    <rPh sb="41" eb="42">
      <t>トウ</t>
    </rPh>
    <rPh sb="42" eb="43">
      <t>チョウ</t>
    </rPh>
    <rPh sb="43" eb="45">
      <t>ドクジ</t>
    </rPh>
    <rPh sb="45" eb="47">
      <t>セイカツ</t>
    </rPh>
    <rPh sb="47" eb="49">
      <t>シエン</t>
    </rPh>
    <rPh sb="49" eb="51">
      <t>ジギョウ</t>
    </rPh>
    <phoneticPr fontId="3"/>
  </si>
  <si>
    <t>○</t>
    <phoneticPr fontId="3"/>
  </si>
  <si>
    <t>タクシー助成制度あり</t>
    <rPh sb="4" eb="6">
      <t>ジョセイ</t>
    </rPh>
    <rPh sb="6" eb="8">
      <t>セイド</t>
    </rPh>
    <phoneticPr fontId="3"/>
  </si>
  <si>
    <t>令和３年度、４年度に賃金水準を引き上げています。</t>
    <rPh sb="0" eb="2">
      <t>レイワ</t>
    </rPh>
    <rPh sb="3" eb="5">
      <t>ネンド</t>
    </rPh>
    <rPh sb="7" eb="9">
      <t>ネンド</t>
    </rPh>
    <rPh sb="10" eb="12">
      <t>チンギン</t>
    </rPh>
    <rPh sb="12" eb="14">
      <t>スイジュン</t>
    </rPh>
    <rPh sb="15" eb="16">
      <t>ヒ</t>
    </rPh>
    <rPh sb="17" eb="18">
      <t>ア</t>
    </rPh>
    <phoneticPr fontId="3"/>
  </si>
  <si>
    <t>157,600～165,600</t>
    <phoneticPr fontId="3"/>
  </si>
  <si>
    <t>910～1,320</t>
    <phoneticPr fontId="3"/>
  </si>
  <si>
    <t>164,000～172,000</t>
    <phoneticPr fontId="3"/>
  </si>
  <si>
    <t>1,400～1,750</t>
    <phoneticPr fontId="3"/>
  </si>
  <si>
    <t>17,255/24,800</t>
    <phoneticPr fontId="3"/>
  </si>
  <si>
    <t>保健所で把握している</t>
    <rPh sb="0" eb="3">
      <t>ホケンジョ</t>
    </rPh>
    <rPh sb="4" eb="6">
      <t>ハアク</t>
    </rPh>
    <phoneticPr fontId="3"/>
  </si>
  <si>
    <t>・自宅療養者等訪問看護支援事業
・自宅療養者世帯への生活支援物資提供事業
・医療機関、介護事業所等への物資支援</t>
    <rPh sb="1" eb="3">
      <t>ジタク</t>
    </rPh>
    <rPh sb="3" eb="5">
      <t>リョウヨウ</t>
    </rPh>
    <rPh sb="5" eb="6">
      <t>シャ</t>
    </rPh>
    <rPh sb="6" eb="7">
      <t>トウ</t>
    </rPh>
    <rPh sb="7" eb="9">
      <t>ホウモン</t>
    </rPh>
    <rPh sb="9" eb="11">
      <t>カンゴ</t>
    </rPh>
    <rPh sb="11" eb="13">
      <t>シエン</t>
    </rPh>
    <rPh sb="13" eb="15">
      <t>ジギョウ</t>
    </rPh>
    <rPh sb="17" eb="19">
      <t>ジタク</t>
    </rPh>
    <rPh sb="19" eb="21">
      <t>リョウヨウ</t>
    </rPh>
    <rPh sb="21" eb="22">
      <t>シャ</t>
    </rPh>
    <rPh sb="22" eb="24">
      <t>セタイ</t>
    </rPh>
    <rPh sb="26" eb="28">
      <t>セイカツ</t>
    </rPh>
    <rPh sb="28" eb="30">
      <t>シエン</t>
    </rPh>
    <rPh sb="30" eb="32">
      <t>ブッシ</t>
    </rPh>
    <rPh sb="32" eb="34">
      <t>テイキョウ</t>
    </rPh>
    <rPh sb="34" eb="36">
      <t>ジギョウ</t>
    </rPh>
    <rPh sb="38" eb="40">
      <t>イリョウ</t>
    </rPh>
    <rPh sb="40" eb="42">
      <t>キカン</t>
    </rPh>
    <rPh sb="43" eb="45">
      <t>カイゴ</t>
    </rPh>
    <rPh sb="45" eb="48">
      <t>ジギョウショ</t>
    </rPh>
    <rPh sb="48" eb="49">
      <t>トウ</t>
    </rPh>
    <rPh sb="51" eb="53">
      <t>ブッシ</t>
    </rPh>
    <rPh sb="53" eb="55">
      <t>シエン</t>
    </rPh>
    <phoneticPr fontId="3"/>
  </si>
  <si>
    <t>面接相談、就労支援、
窓口受付、事務補助等</t>
    <rPh sb="11" eb="13">
      <t>マドグチ</t>
    </rPh>
    <rPh sb="13" eb="15">
      <t>ウケツケ</t>
    </rPh>
    <rPh sb="16" eb="18">
      <t>ジム</t>
    </rPh>
    <rPh sb="18" eb="20">
      <t>ホジョ</t>
    </rPh>
    <rPh sb="20" eb="21">
      <t>ナド</t>
    </rPh>
    <phoneticPr fontId="3"/>
  </si>
  <si>
    <t>不明</t>
    <rPh sb="0" eb="2">
      <t>フメイ</t>
    </rPh>
    <phoneticPr fontId="3"/>
  </si>
  <si>
    <t>来年
4月</t>
    <rPh sb="0" eb="2">
      <t>ライネン</t>
    </rPh>
    <rPh sb="4" eb="5">
      <t>ガツ</t>
    </rPh>
    <phoneticPr fontId="3"/>
  </si>
  <si>
    <t>未実施</t>
    <rPh sb="0" eb="3">
      <t>ミジッシ</t>
    </rPh>
    <phoneticPr fontId="3"/>
  </si>
  <si>
    <t>○（総合体育館）</t>
    <rPh sb="2" eb="7">
      <t>ソウゴウタイイクカン</t>
    </rPh>
    <phoneticPr fontId="3"/>
  </si>
  <si>
    <t>既に制度を導入している他の市内運動施設と一括管理することで、利用者の利便性向上や経費の縮減等を図るため</t>
    <rPh sb="0" eb="1">
      <t>スデ</t>
    </rPh>
    <rPh sb="2" eb="4">
      <t>セイド</t>
    </rPh>
    <rPh sb="5" eb="7">
      <t>ドウニュウ</t>
    </rPh>
    <rPh sb="11" eb="12">
      <t>ホカ</t>
    </rPh>
    <rPh sb="13" eb="15">
      <t>シナイ</t>
    </rPh>
    <rPh sb="15" eb="17">
      <t>ウンドウ</t>
    </rPh>
    <rPh sb="17" eb="19">
      <t>シセツ</t>
    </rPh>
    <rPh sb="20" eb="22">
      <t>イッカツ</t>
    </rPh>
    <rPh sb="22" eb="24">
      <t>カンリ</t>
    </rPh>
    <rPh sb="30" eb="33">
      <t>リヨウシャ</t>
    </rPh>
    <rPh sb="34" eb="37">
      <t>リベンセイ</t>
    </rPh>
    <rPh sb="37" eb="39">
      <t>コウジョウ</t>
    </rPh>
    <rPh sb="40" eb="42">
      <t>ケイヒ</t>
    </rPh>
    <rPh sb="43" eb="45">
      <t>シュクゲン</t>
    </rPh>
    <rPh sb="45" eb="46">
      <t>トウ</t>
    </rPh>
    <rPh sb="47" eb="48">
      <t>ハカ</t>
    </rPh>
    <phoneticPr fontId="3"/>
  </si>
  <si>
    <t>〇（下請負人の健康保険等加入義務について、工事請負契約約款に規定している。また、労働環境チェックシートにおいて、一人親方に対し、特別加入制度の周知を図っている。</t>
    <phoneticPr fontId="3"/>
  </si>
  <si>
    <t>171,700～239,800</t>
  </si>
  <si>
    <t>950円～1,460円</t>
    <rPh sb="3" eb="4">
      <t>エン</t>
    </rPh>
    <rPh sb="10" eb="11">
      <t>エン</t>
    </rPh>
    <phoneticPr fontId="3"/>
  </si>
  <si>
    <t>936円</t>
    <rPh sb="3" eb="4">
      <t>エン</t>
    </rPh>
    <phoneticPr fontId="3"/>
  </si>
  <si>
    <t>990～2,220</t>
    <phoneticPr fontId="3"/>
  </si>
  <si>
    <t>194,048／309,338</t>
    <phoneticPr fontId="3"/>
  </si>
  <si>
    <t>48,712／149,866</t>
    <phoneticPr fontId="3"/>
  </si>
  <si>
    <t>・新型コロナウイルス感染症拡大防止に向けた避難所運営ガイドラインの策定</t>
    <phoneticPr fontId="3"/>
  </si>
  <si>
    <t>7:1</t>
    <phoneticPr fontId="3"/>
  </si>
  <si>
    <t>三次</t>
    <rPh sb="0" eb="2">
      <t>サンジ</t>
    </rPh>
    <phoneticPr fontId="3"/>
  </si>
  <si>
    <t>経験年数による加算（昇給）</t>
    <rPh sb="0" eb="2">
      <t>ケイケン</t>
    </rPh>
    <rPh sb="2" eb="4">
      <t>ネンスウ</t>
    </rPh>
    <rPh sb="7" eb="9">
      <t>カサン</t>
    </rPh>
    <rPh sb="10" eb="12">
      <t>ショウキュウ</t>
    </rPh>
    <phoneticPr fontId="3"/>
  </si>
  <si>
    <t>障害児担当保育士等の人件費補助</t>
    <phoneticPr fontId="3"/>
  </si>
  <si>
    <t>✕</t>
    <phoneticPr fontId="3"/>
  </si>
  <si>
    <t>-</t>
    <phoneticPr fontId="3"/>
  </si>
  <si>
    <t>〇社会保険への加入徹底に関する指導等については、平成27年4月以降市入札参加資格者名簿登録者に義務付けている。</t>
    <phoneticPr fontId="3"/>
  </si>
  <si>
    <t>労働者賃金等の労働条件は、労使間の合意で定めるべきであり、基本的には労働基準法やその他関係法令の中で確保すべきと考えるため。</t>
    <phoneticPr fontId="3"/>
  </si>
  <si>
    <t>167,000～255,200</t>
    <phoneticPr fontId="3"/>
  </si>
  <si>
    <t>－</t>
    <phoneticPr fontId="3"/>
  </si>
  <si>
    <t>910円～1,480円</t>
    <rPh sb="3" eb="4">
      <t>エン</t>
    </rPh>
    <rPh sb="10" eb="11">
      <t>エン</t>
    </rPh>
    <phoneticPr fontId="3"/>
  </si>
  <si>
    <t xml:space="preserve"> </t>
    <phoneticPr fontId="3"/>
  </si>
  <si>
    <t>1級9号</t>
    <rPh sb="1" eb="2">
      <t>キュウ</t>
    </rPh>
    <rPh sb="3" eb="4">
      <t>ゴウ</t>
    </rPh>
    <phoneticPr fontId="3"/>
  </si>
  <si>
    <t>21玉城町</t>
    <rPh sb="2" eb="5">
      <t>タマキチョウ</t>
    </rPh>
    <phoneticPr fontId="3"/>
  </si>
  <si>
    <t>22度会町</t>
    <rPh sb="2" eb="5">
      <t>ワタライチョウ</t>
    </rPh>
    <phoneticPr fontId="3"/>
  </si>
  <si>
    <t>23南伊勢町</t>
    <rPh sb="2" eb="6">
      <t>ミナミイセチョウ</t>
    </rPh>
    <phoneticPr fontId="3"/>
  </si>
  <si>
    <t>24大紀町</t>
    <rPh sb="2" eb="5">
      <t>タイキチョウ</t>
    </rPh>
    <phoneticPr fontId="3"/>
  </si>
  <si>
    <t>25尾鷲市</t>
    <rPh sb="2" eb="5">
      <t>オワセシ</t>
    </rPh>
    <phoneticPr fontId="3"/>
  </si>
  <si>
    <t>26紀北町</t>
    <rPh sb="2" eb="5">
      <t>キホクチョウ</t>
    </rPh>
    <phoneticPr fontId="3"/>
  </si>
  <si>
    <t>27熊野市</t>
    <rPh sb="2" eb="5">
      <t>クマノシ</t>
    </rPh>
    <phoneticPr fontId="3"/>
  </si>
  <si>
    <t>28御浜町</t>
    <rPh sb="2" eb="5">
      <t>ミハマチョウ</t>
    </rPh>
    <phoneticPr fontId="3"/>
  </si>
  <si>
    <t>29紀宝町</t>
    <rPh sb="2" eb="5">
      <t>キホウチョウ</t>
    </rPh>
    <phoneticPr fontId="3"/>
  </si>
  <si>
    <t>30三重県</t>
    <rPh sb="2" eb="5">
      <t>ミエケン</t>
    </rPh>
    <phoneticPr fontId="3"/>
  </si>
  <si>
    <t>1桑名市</t>
    <rPh sb="1" eb="4">
      <t>クワナシ</t>
    </rPh>
    <phoneticPr fontId="3"/>
  </si>
  <si>
    <t>2木曽岬町</t>
    <rPh sb="1" eb="5">
      <t>キソサキチョウ</t>
    </rPh>
    <phoneticPr fontId="3"/>
  </si>
  <si>
    <t>3いなべ市</t>
    <rPh sb="4" eb="5">
      <t>シ</t>
    </rPh>
    <phoneticPr fontId="3"/>
  </si>
  <si>
    <t>4東員町</t>
    <rPh sb="1" eb="4">
      <t>トウインチョウ</t>
    </rPh>
    <phoneticPr fontId="3"/>
  </si>
  <si>
    <t>5四日市市</t>
    <rPh sb="1" eb="5">
      <t>ヨッカイチシ</t>
    </rPh>
    <phoneticPr fontId="3"/>
  </si>
  <si>
    <t>6菰野町</t>
    <rPh sb="1" eb="4">
      <t>コモノチョウ</t>
    </rPh>
    <phoneticPr fontId="3"/>
  </si>
  <si>
    <t>7川越町</t>
    <rPh sb="1" eb="4">
      <t>カワゴエチョウ</t>
    </rPh>
    <phoneticPr fontId="3"/>
  </si>
  <si>
    <t>8朝日町</t>
    <rPh sb="1" eb="4">
      <t>アサヒマチ</t>
    </rPh>
    <phoneticPr fontId="3"/>
  </si>
  <si>
    <t>9鈴鹿市</t>
    <rPh sb="1" eb="4">
      <t>スズカシ</t>
    </rPh>
    <phoneticPr fontId="3"/>
  </si>
  <si>
    <t>10亀山市</t>
    <rPh sb="2" eb="5">
      <t>カメヤマシ</t>
    </rPh>
    <phoneticPr fontId="3"/>
  </si>
  <si>
    <t>11津市</t>
    <rPh sb="2" eb="4">
      <t>ツシ</t>
    </rPh>
    <phoneticPr fontId="3"/>
  </si>
  <si>
    <t>12伊賀市</t>
    <rPh sb="2" eb="5">
      <t>イガシ</t>
    </rPh>
    <phoneticPr fontId="3"/>
  </si>
  <si>
    <t>13名張市</t>
    <rPh sb="2" eb="5">
      <t>ナバリシ</t>
    </rPh>
    <phoneticPr fontId="3"/>
  </si>
  <si>
    <t>14松阪市</t>
    <rPh sb="2" eb="5">
      <t>マツサカシ</t>
    </rPh>
    <phoneticPr fontId="3"/>
  </si>
  <si>
    <t>15多気町</t>
    <rPh sb="2" eb="5">
      <t>タキチョウ</t>
    </rPh>
    <phoneticPr fontId="3"/>
  </si>
  <si>
    <t>16大台町</t>
    <rPh sb="2" eb="5">
      <t>オオダイチョウ</t>
    </rPh>
    <phoneticPr fontId="3"/>
  </si>
  <si>
    <t>17明和町</t>
    <rPh sb="2" eb="5">
      <t>メイワチョウ</t>
    </rPh>
    <phoneticPr fontId="3"/>
  </si>
  <si>
    <t>19鳥羽市</t>
    <rPh sb="2" eb="5">
      <t>トバシ</t>
    </rPh>
    <phoneticPr fontId="3"/>
  </si>
  <si>
    <t>18伊勢市</t>
    <rPh sb="2" eb="5">
      <t>イセシ</t>
    </rPh>
    <phoneticPr fontId="3"/>
  </si>
  <si>
    <t>20志摩市</t>
    <rPh sb="2" eb="5">
      <t>シマシ</t>
    </rPh>
    <phoneticPr fontId="3"/>
  </si>
  <si>
    <t>1級13号</t>
    <rPh sb="1" eb="2">
      <t>キュウ</t>
    </rPh>
    <rPh sb="4" eb="5">
      <t>ゴウ</t>
    </rPh>
    <phoneticPr fontId="3"/>
  </si>
  <si>
    <t>なし</t>
    <phoneticPr fontId="3"/>
  </si>
  <si>
    <t>済</t>
    <rPh sb="0" eb="1">
      <t>ス</t>
    </rPh>
    <phoneticPr fontId="3"/>
  </si>
  <si>
    <t>2022年10月
実施済</t>
    <rPh sb="4" eb="5">
      <t>ネン</t>
    </rPh>
    <rPh sb="7" eb="8">
      <t>ガツ</t>
    </rPh>
    <rPh sb="9" eb="11">
      <t>ジッシ</t>
    </rPh>
    <rPh sb="11" eb="12">
      <t>スミ</t>
    </rPh>
    <phoneticPr fontId="3"/>
  </si>
  <si>
    <t>職員の配置、職務</t>
    <rPh sb="0" eb="2">
      <t>ショクイン</t>
    </rPh>
    <rPh sb="3" eb="5">
      <t>ハイチ</t>
    </rPh>
    <rPh sb="6" eb="8">
      <t>ショクム</t>
    </rPh>
    <phoneticPr fontId="3"/>
  </si>
  <si>
    <t>主治医の意見を参考に、本人・所属と相談のうえ、必要に応じならし勤務を取り入れ、円滑な職場復帰を目指す</t>
    <rPh sb="0" eb="3">
      <t>シュジイ</t>
    </rPh>
    <rPh sb="4" eb="6">
      <t>イケン</t>
    </rPh>
    <rPh sb="7" eb="9">
      <t>サンコウ</t>
    </rPh>
    <rPh sb="11" eb="13">
      <t>ホンニン</t>
    </rPh>
    <rPh sb="14" eb="16">
      <t>ショゾク</t>
    </rPh>
    <rPh sb="17" eb="19">
      <t>ソウダン</t>
    </rPh>
    <rPh sb="23" eb="25">
      <t>ヒツヨウ</t>
    </rPh>
    <rPh sb="26" eb="27">
      <t>オウ</t>
    </rPh>
    <rPh sb="31" eb="33">
      <t>キンム</t>
    </rPh>
    <rPh sb="34" eb="35">
      <t>ト</t>
    </rPh>
    <rPh sb="36" eb="37">
      <t>イ</t>
    </rPh>
    <rPh sb="39" eb="41">
      <t>エンカツ</t>
    </rPh>
    <rPh sb="42" eb="44">
      <t>ショクバ</t>
    </rPh>
    <rPh sb="44" eb="46">
      <t>フッキ</t>
    </rPh>
    <rPh sb="47" eb="49">
      <t>メザ</t>
    </rPh>
    <phoneticPr fontId="3"/>
  </si>
  <si>
    <t>経験年数による加算</t>
    <rPh sb="0" eb="2">
      <t>ケイケン</t>
    </rPh>
    <rPh sb="2" eb="4">
      <t>ネンスウ</t>
    </rPh>
    <rPh sb="7" eb="9">
      <t>カサン</t>
    </rPh>
    <phoneticPr fontId="3"/>
  </si>
  <si>
    <t>人件費の補助</t>
    <rPh sb="0" eb="3">
      <t>ジンケンヒ</t>
    </rPh>
    <rPh sb="4" eb="6">
      <t>ホジョ</t>
    </rPh>
    <phoneticPr fontId="3"/>
  </si>
  <si>
    <t>労働条件は、労働基準法に基づいたうえで労使間の合意により定められるべきであると考えるため</t>
    <rPh sb="0" eb="4">
      <t>ロウドウジョウケン</t>
    </rPh>
    <rPh sb="6" eb="8">
      <t>ロウドウ</t>
    </rPh>
    <rPh sb="8" eb="11">
      <t>キジュンホウ</t>
    </rPh>
    <rPh sb="12" eb="13">
      <t>モト</t>
    </rPh>
    <rPh sb="19" eb="22">
      <t>ロウシカン</t>
    </rPh>
    <rPh sb="23" eb="25">
      <t>ゴウイ</t>
    </rPh>
    <rPh sb="28" eb="29">
      <t>サダ</t>
    </rPh>
    <rPh sb="39" eb="40">
      <t>カンガ</t>
    </rPh>
    <phoneticPr fontId="3"/>
  </si>
  <si>
    <t>165,900円～</t>
    <rPh sb="7" eb="8">
      <t>エン</t>
    </rPh>
    <phoneticPr fontId="3"/>
  </si>
  <si>
    <t>938円～</t>
    <rPh sb="3" eb="4">
      <t>エン</t>
    </rPh>
    <phoneticPr fontId="3"/>
  </si>
  <si>
    <t>9，125/45，492</t>
    <phoneticPr fontId="3"/>
  </si>
  <si>
    <t>未接種者への個別通知
広報、メール等による周知</t>
    <rPh sb="0" eb="4">
      <t>ミセッシュシャ</t>
    </rPh>
    <rPh sb="6" eb="8">
      <t>コベツ</t>
    </rPh>
    <rPh sb="8" eb="10">
      <t>ツウチ</t>
    </rPh>
    <rPh sb="11" eb="13">
      <t>コウホウ</t>
    </rPh>
    <rPh sb="17" eb="18">
      <t>トウ</t>
    </rPh>
    <rPh sb="21" eb="23">
      <t>シュウチ</t>
    </rPh>
    <phoneticPr fontId="3"/>
  </si>
  <si>
    <t>21,700,800円</t>
    <rPh sb="10" eb="11">
      <t>エン</t>
    </rPh>
    <phoneticPr fontId="3"/>
  </si>
  <si>
    <t>1級5号給</t>
    <rPh sb="1" eb="2">
      <t>キュウ</t>
    </rPh>
    <rPh sb="3" eb="5">
      <t>ゴウキュウ</t>
    </rPh>
    <phoneticPr fontId="3"/>
  </si>
  <si>
    <t>給料月額+地域手当×12月/｛(１週間の勤務時間数３８．７５時間×５２週）－（休日×１日の勤務時間７．７５時間）｝</t>
    <rPh sb="0" eb="2">
      <t>キュウリョウ</t>
    </rPh>
    <rPh sb="2" eb="4">
      <t>ゲツガク</t>
    </rPh>
    <rPh sb="5" eb="7">
      <t>チイキ</t>
    </rPh>
    <rPh sb="7" eb="9">
      <t>テアテ</t>
    </rPh>
    <rPh sb="12" eb="13">
      <t>ツキ</t>
    </rPh>
    <rPh sb="39" eb="41">
      <t>キュウジツ</t>
    </rPh>
    <phoneticPr fontId="3"/>
  </si>
  <si>
    <t>55歳に達した翌年より定昇抑制</t>
    <rPh sb="2" eb="3">
      <t>サイ</t>
    </rPh>
    <rPh sb="4" eb="5">
      <t>タッ</t>
    </rPh>
    <rPh sb="7" eb="9">
      <t>ヨクネン</t>
    </rPh>
    <rPh sb="11" eb="13">
      <t>テイショウ</t>
    </rPh>
    <rPh sb="13" eb="15">
      <t>ヨクセイ</t>
    </rPh>
    <phoneticPr fontId="3"/>
  </si>
  <si>
    <t>制度説明動画の案内</t>
    <rPh sb="0" eb="2">
      <t>セイド</t>
    </rPh>
    <rPh sb="2" eb="4">
      <t>セツメイ</t>
    </rPh>
    <rPh sb="4" eb="6">
      <t>ドウガ</t>
    </rPh>
    <rPh sb="7" eb="9">
      <t>アンナイ</t>
    </rPh>
    <phoneticPr fontId="3"/>
  </si>
  <si>
    <t>令和4年度内</t>
    <rPh sb="0" eb="2">
      <t>レイワ</t>
    </rPh>
    <rPh sb="3" eb="5">
      <t>ネンド</t>
    </rPh>
    <rPh sb="5" eb="6">
      <t>ナイ</t>
    </rPh>
    <phoneticPr fontId="3"/>
  </si>
  <si>
    <t>職員の配置
意思確認の時期
役職定年、賃金低下による意欲の低下</t>
    <rPh sb="0" eb="2">
      <t>ショクイン</t>
    </rPh>
    <rPh sb="3" eb="5">
      <t>ハイチ</t>
    </rPh>
    <rPh sb="6" eb="8">
      <t>イシ</t>
    </rPh>
    <rPh sb="8" eb="10">
      <t>カクニン</t>
    </rPh>
    <rPh sb="11" eb="13">
      <t>ジキ</t>
    </rPh>
    <rPh sb="14" eb="16">
      <t>ヤクショク</t>
    </rPh>
    <rPh sb="16" eb="18">
      <t>テイネン</t>
    </rPh>
    <rPh sb="19" eb="21">
      <t>チンギン</t>
    </rPh>
    <rPh sb="21" eb="23">
      <t>テイカ</t>
    </rPh>
    <rPh sb="26" eb="28">
      <t>イヨク</t>
    </rPh>
    <rPh sb="29" eb="31">
      <t>テイカ</t>
    </rPh>
    <phoneticPr fontId="3"/>
  </si>
  <si>
    <t>復帰プログラムを定めているが、活用事例なし</t>
    <phoneticPr fontId="3"/>
  </si>
  <si>
    <t>〇</t>
  </si>
  <si>
    <t>１級5号</t>
    <phoneticPr fontId="3"/>
  </si>
  <si>
    <t>（給料月額＋地域手当）×１２月/｛(１週間の勤務時間数３８．７５時間×５２週）－（祝日等（２４）日×１日の勤務時間７．７５時間）｝</t>
    <phoneticPr fontId="3"/>
  </si>
  <si>
    <t>説明済</t>
    <rPh sb="0" eb="2">
      <t>セツメイ</t>
    </rPh>
    <rPh sb="2" eb="3">
      <t>ズ</t>
    </rPh>
    <phoneticPr fontId="3"/>
  </si>
  <si>
    <t>未定</t>
    <rPh sb="0" eb="2">
      <t>ミテイ</t>
    </rPh>
    <phoneticPr fontId="3"/>
  </si>
  <si>
    <t>①職員の配置、②職員の意欲の低下</t>
    <phoneticPr fontId="3"/>
  </si>
  <si>
    <t>円滑に復職できるよう本人と相談している。</t>
    <rPh sb="10" eb="12">
      <t>ホンニン</t>
    </rPh>
    <rPh sb="13" eb="15">
      <t>ソウダン</t>
    </rPh>
    <phoneticPr fontId="3"/>
  </si>
  <si>
    <t>○</t>
  </si>
  <si>
    <t>2023年頃</t>
    <rPh sb="4" eb="5">
      <t>ネン</t>
    </rPh>
    <rPh sb="5" eb="6">
      <t>ゴロ</t>
    </rPh>
    <phoneticPr fontId="3"/>
  </si>
  <si>
    <t>①職員の配置、②職員の意欲の低下</t>
    <rPh sb="1" eb="3">
      <t>ショクイン</t>
    </rPh>
    <rPh sb="4" eb="6">
      <t>ハイチ</t>
    </rPh>
    <rPh sb="8" eb="10">
      <t>ショクイン</t>
    </rPh>
    <rPh sb="11" eb="13">
      <t>イヨク</t>
    </rPh>
    <rPh sb="14" eb="16">
      <t>テイカ</t>
    </rPh>
    <phoneticPr fontId="3"/>
  </si>
  <si>
    <t>こころの健康問題により休職していた職員の円滑な職場復帰と業務の継続のため、職員と所属長に対し、カウンセラーによるフォローアップ面談を実施している。</t>
    <rPh sb="4" eb="6">
      <t>ケンコウ</t>
    </rPh>
    <rPh sb="6" eb="8">
      <t>モンダイ</t>
    </rPh>
    <rPh sb="11" eb="13">
      <t>キュウショク</t>
    </rPh>
    <rPh sb="17" eb="19">
      <t>ショクイン</t>
    </rPh>
    <rPh sb="20" eb="22">
      <t>エンカツ</t>
    </rPh>
    <rPh sb="23" eb="25">
      <t>ショクバ</t>
    </rPh>
    <rPh sb="25" eb="27">
      <t>フッキ</t>
    </rPh>
    <rPh sb="28" eb="30">
      <t>ギョウム</t>
    </rPh>
    <rPh sb="31" eb="33">
      <t>ケイゾク</t>
    </rPh>
    <rPh sb="37" eb="39">
      <t>ショクイン</t>
    </rPh>
    <rPh sb="40" eb="43">
      <t>ショゾクチョウ</t>
    </rPh>
    <rPh sb="44" eb="45">
      <t>タイ</t>
    </rPh>
    <rPh sb="63" eb="65">
      <t>メンダン</t>
    </rPh>
    <rPh sb="66" eb="68">
      <t>ジッシ</t>
    </rPh>
    <phoneticPr fontId="3"/>
  </si>
  <si>
    <t>１級９号</t>
    <rPh sb="1" eb="2">
      <t>キュウ</t>
    </rPh>
    <rPh sb="3" eb="4">
      <t>ゴウ</t>
    </rPh>
    <phoneticPr fontId="3"/>
  </si>
  <si>
    <t>2023年1月以降</t>
    <rPh sb="4" eb="5">
      <t>ネン</t>
    </rPh>
    <rPh sb="6" eb="7">
      <t>ガツ</t>
    </rPh>
    <rPh sb="7" eb="9">
      <t>イコウ</t>
    </rPh>
    <phoneticPr fontId="3"/>
  </si>
  <si>
    <t>・職員の配置
・職員の意欲低下</t>
    <rPh sb="1" eb="3">
      <t>ショクイン</t>
    </rPh>
    <rPh sb="4" eb="6">
      <t>ハイチ</t>
    </rPh>
    <rPh sb="8" eb="10">
      <t>ショクイン</t>
    </rPh>
    <rPh sb="11" eb="15">
      <t>イヨクテイカ</t>
    </rPh>
    <phoneticPr fontId="3"/>
  </si>
  <si>
    <t>ならし勤務の任意実施</t>
    <rPh sb="3" eb="5">
      <t>キンム</t>
    </rPh>
    <rPh sb="6" eb="10">
      <t>ニンイジッシ</t>
    </rPh>
    <phoneticPr fontId="3"/>
  </si>
  <si>
    <t>26,505/41,405</t>
    <phoneticPr fontId="3"/>
  </si>
  <si>
    <t>6,015名
＊検査件数は不明</t>
    <rPh sb="5" eb="6">
      <t>メイ</t>
    </rPh>
    <rPh sb="8" eb="12">
      <t>ケンサケンスウ</t>
    </rPh>
    <rPh sb="13" eb="15">
      <t>フメイ</t>
    </rPh>
    <phoneticPr fontId="3"/>
  </si>
  <si>
    <t>１億1,817万円</t>
    <rPh sb="1" eb="2">
      <t>オク</t>
    </rPh>
    <rPh sb="7" eb="9">
      <t>マンエン</t>
    </rPh>
    <phoneticPr fontId="3"/>
  </si>
  <si>
    <t>55歳に達した翌年より定昇ストップ</t>
    <phoneticPr fontId="3"/>
  </si>
  <si>
    <t>2023年1月頃を予定</t>
    <rPh sb="4" eb="5">
      <t>ネン</t>
    </rPh>
    <rPh sb="6" eb="7">
      <t>ガツ</t>
    </rPh>
    <rPh sb="7" eb="8">
      <t>ゴロ</t>
    </rPh>
    <rPh sb="9" eb="11">
      <t>ヨテイ</t>
    </rPh>
    <phoneticPr fontId="3"/>
  </si>
  <si>
    <t>60歳以降，高齢期職員の体調等を踏まえどのような仕事をしてもらうか。</t>
    <rPh sb="2" eb="3">
      <t>サイ</t>
    </rPh>
    <rPh sb="3" eb="5">
      <t>イコウ</t>
    </rPh>
    <rPh sb="6" eb="9">
      <t>コウレイキ</t>
    </rPh>
    <rPh sb="9" eb="11">
      <t>ショクイン</t>
    </rPh>
    <rPh sb="12" eb="14">
      <t>タイチョウ</t>
    </rPh>
    <rPh sb="14" eb="15">
      <t>トウ</t>
    </rPh>
    <rPh sb="16" eb="17">
      <t>フ</t>
    </rPh>
    <rPh sb="24" eb="26">
      <t>シゴト</t>
    </rPh>
    <phoneticPr fontId="3"/>
  </si>
  <si>
    <t>相談窓口の整備，関係所属長や人事当局等との面談の実施，衛生委員会等で調査審議，医療機関を活用した対策の実施，メンタルヘルスに関する研修の実施，メンタルヘルス対策の掲示周知</t>
    <phoneticPr fontId="3"/>
  </si>
  <si>
    <t>法第２９条調査，
戸籍調査等</t>
    <rPh sb="0" eb="1">
      <t>ホウ</t>
    </rPh>
    <rPh sb="1" eb="2">
      <t>ダイ</t>
    </rPh>
    <rPh sb="4" eb="5">
      <t>ジョウ</t>
    </rPh>
    <rPh sb="5" eb="7">
      <t>チョウサ</t>
    </rPh>
    <rPh sb="9" eb="11">
      <t>コセキ</t>
    </rPh>
    <rPh sb="11" eb="13">
      <t>チョウサ</t>
    </rPh>
    <rPh sb="13" eb="14">
      <t>ナド</t>
    </rPh>
    <phoneticPr fontId="3"/>
  </si>
  <si>
    <t>保育士等への人件費補助（低年齢児担当，障害児担当，在籍年数に応じた処遇充実）</t>
    <rPh sb="0" eb="3">
      <t>ホイクシ</t>
    </rPh>
    <rPh sb="3" eb="4">
      <t>トウ</t>
    </rPh>
    <rPh sb="6" eb="9">
      <t>ジンケンヒ</t>
    </rPh>
    <rPh sb="9" eb="11">
      <t>ホジョ</t>
    </rPh>
    <rPh sb="12" eb="15">
      <t>テイネンレイ</t>
    </rPh>
    <rPh sb="15" eb="16">
      <t>ジ</t>
    </rPh>
    <rPh sb="16" eb="18">
      <t>タントウ</t>
    </rPh>
    <rPh sb="19" eb="21">
      <t>ショウガイ</t>
    </rPh>
    <rPh sb="21" eb="22">
      <t>ジ</t>
    </rPh>
    <rPh sb="22" eb="24">
      <t>タントウ</t>
    </rPh>
    <rPh sb="25" eb="27">
      <t>ザイセキ</t>
    </rPh>
    <rPh sb="27" eb="29">
      <t>ネンスウ</t>
    </rPh>
    <rPh sb="30" eb="31">
      <t>オウ</t>
    </rPh>
    <rPh sb="33" eb="35">
      <t>ショグウ</t>
    </rPh>
    <rPh sb="35" eb="37">
      <t>ジュウジツ</t>
    </rPh>
    <phoneticPr fontId="3"/>
  </si>
  <si>
    <t>-</t>
  </si>
  <si>
    <t>いずれも該当なし</t>
  </si>
  <si>
    <t>条例によらず発注全般において労働環境の改善対策に取り組んでおり，具体的対策を実施すべきと考えている。</t>
    <rPh sb="0" eb="2">
      <t>ジョウレイ</t>
    </rPh>
    <rPh sb="6" eb="8">
      <t>ハッチュウ</t>
    </rPh>
    <rPh sb="8" eb="10">
      <t>ゼンパン</t>
    </rPh>
    <rPh sb="14" eb="18">
      <t>ロウドウカンキョウ</t>
    </rPh>
    <rPh sb="19" eb="21">
      <t>カイゼン</t>
    </rPh>
    <rPh sb="21" eb="23">
      <t>タイサク</t>
    </rPh>
    <rPh sb="24" eb="25">
      <t>ト</t>
    </rPh>
    <rPh sb="26" eb="27">
      <t>ク</t>
    </rPh>
    <rPh sb="32" eb="35">
      <t>グタイテキ</t>
    </rPh>
    <rPh sb="35" eb="37">
      <t>タイサク</t>
    </rPh>
    <rPh sb="38" eb="40">
      <t>ジッシ</t>
    </rPh>
    <rPh sb="44" eb="45">
      <t>カンガ</t>
    </rPh>
    <phoneticPr fontId="3"/>
  </si>
  <si>
    <t>160100～252300</t>
    <phoneticPr fontId="3"/>
  </si>
  <si>
    <t>930～1300円</t>
    <rPh sb="8" eb="9">
      <t>エン</t>
    </rPh>
    <phoneticPr fontId="3"/>
  </si>
  <si>
    <t>930円～1500円</t>
    <rPh sb="3" eb="4">
      <t>エン</t>
    </rPh>
    <rPh sb="9" eb="10">
      <t>エン</t>
    </rPh>
    <phoneticPr fontId="3"/>
  </si>
  <si>
    <t>126605/196919</t>
    <phoneticPr fontId="3"/>
  </si>
  <si>
    <t>3,345/9,957</t>
    <phoneticPr fontId="3"/>
  </si>
  <si>
    <t>臨時外来検査センターの運営，応急診療所の診療・検査体制の強化</t>
    <rPh sb="0" eb="2">
      <t>リンジ</t>
    </rPh>
    <rPh sb="2" eb="4">
      <t>ガイライ</t>
    </rPh>
    <rPh sb="4" eb="6">
      <t>ケンサ</t>
    </rPh>
    <rPh sb="11" eb="13">
      <t>ウンエイ</t>
    </rPh>
    <rPh sb="14" eb="19">
      <t>オウキュウシンリョウジョ</t>
    </rPh>
    <rPh sb="20" eb="22">
      <t>シンリョウ</t>
    </rPh>
    <rPh sb="23" eb="27">
      <t>ケンサタイセイ</t>
    </rPh>
    <rPh sb="28" eb="30">
      <t>キョウカ</t>
    </rPh>
    <phoneticPr fontId="3"/>
  </si>
  <si>
    <t>17,250万円</t>
    <rPh sb="6" eb="8">
      <t>マンエン</t>
    </rPh>
    <phoneticPr fontId="3"/>
  </si>
  <si>
    <t>該当なし</t>
    <rPh sb="0" eb="2">
      <t>ガイトウ</t>
    </rPh>
    <phoneticPr fontId="3"/>
  </si>
  <si>
    <t>55歳に達した翌年より定昇ストップ
ただし、勤務成績に応じて、昇給する場合がある</t>
    <rPh sb="22" eb="26">
      <t>キンムセイセキ</t>
    </rPh>
    <rPh sb="27" eb="28">
      <t>オウ</t>
    </rPh>
    <rPh sb="31" eb="33">
      <t>ショウキュウ</t>
    </rPh>
    <rPh sb="35" eb="37">
      <t>バアイ</t>
    </rPh>
    <phoneticPr fontId="3"/>
  </si>
  <si>
    <t>条例制定後の予定</t>
    <phoneticPr fontId="3"/>
  </si>
  <si>
    <t>2023年2月頃</t>
    <phoneticPr fontId="3"/>
  </si>
  <si>
    <t>職員の配置</t>
    <phoneticPr fontId="3"/>
  </si>
  <si>
    <t>必要に応じて所属長、人事担当部局と面談し、リハビリテーション型勤務を行い、円滑な職務復帰を図る。</t>
    <rPh sb="0" eb="2">
      <t>ヒツヨウ</t>
    </rPh>
    <rPh sb="3" eb="4">
      <t>オウ</t>
    </rPh>
    <rPh sb="6" eb="9">
      <t>ショゾクチョウ</t>
    </rPh>
    <rPh sb="10" eb="16">
      <t>ジンジタントウブキョク</t>
    </rPh>
    <rPh sb="17" eb="19">
      <t>メンダン</t>
    </rPh>
    <rPh sb="30" eb="31">
      <t>カタ</t>
    </rPh>
    <rPh sb="31" eb="33">
      <t>キンム</t>
    </rPh>
    <rPh sb="34" eb="35">
      <t>オコナ</t>
    </rPh>
    <rPh sb="37" eb="39">
      <t>エンカツ</t>
    </rPh>
    <rPh sb="40" eb="42">
      <t>ショクム</t>
    </rPh>
    <rPh sb="42" eb="44">
      <t>フッキ</t>
    </rPh>
    <rPh sb="45" eb="46">
      <t>ハカ</t>
    </rPh>
    <phoneticPr fontId="3"/>
  </si>
  <si>
    <t>ホームページ及びハローワークにて、障害者を対象とした会計年度任用職員（事務補助員）の募集をしている。</t>
    <rPh sb="6" eb="7">
      <t>オヨ</t>
    </rPh>
    <rPh sb="17" eb="20">
      <t>ショウガイシャ</t>
    </rPh>
    <rPh sb="21" eb="23">
      <t>タイショウ</t>
    </rPh>
    <rPh sb="26" eb="34">
      <t>カイケイネンドニンヨウショクイン</t>
    </rPh>
    <rPh sb="35" eb="40">
      <t>ジムホジョイン</t>
    </rPh>
    <rPh sb="42" eb="44">
      <t>ボシュウ</t>
    </rPh>
    <phoneticPr fontId="3"/>
  </si>
  <si>
    <t>医療券ほか事務処理、就労支援等</t>
    <rPh sb="0" eb="3">
      <t>イリョウケン</t>
    </rPh>
    <rPh sb="5" eb="9">
      <t>ジムショリ</t>
    </rPh>
    <rPh sb="10" eb="15">
      <t>シュウロウシエントウ</t>
    </rPh>
    <phoneticPr fontId="3"/>
  </si>
  <si>
    <t>低年齢児加配及び障害児加配保育士の人件費補助</t>
    <rPh sb="4" eb="6">
      <t>カハイ</t>
    </rPh>
    <rPh sb="11" eb="13">
      <t>カハイ</t>
    </rPh>
    <phoneticPr fontId="3"/>
  </si>
  <si>
    <t>―</t>
    <phoneticPr fontId="3"/>
  </si>
  <si>
    <t>〇社会保険への加入徹底に関する指導等については、平成30年6月以降市入札参加資格者名簿登録者に義務付けている。</t>
    <rPh sb="1" eb="3">
      <t>シャカイ</t>
    </rPh>
    <rPh sb="3" eb="5">
      <t>ホケン</t>
    </rPh>
    <rPh sb="7" eb="9">
      <t>カニュウ</t>
    </rPh>
    <rPh sb="9" eb="11">
      <t>テッテイ</t>
    </rPh>
    <rPh sb="12" eb="13">
      <t>カン</t>
    </rPh>
    <rPh sb="15" eb="17">
      <t>シドウ</t>
    </rPh>
    <rPh sb="17" eb="18">
      <t>トウ</t>
    </rPh>
    <rPh sb="24" eb="26">
      <t>ヘイセイ</t>
    </rPh>
    <rPh sb="28" eb="29">
      <t>ネン</t>
    </rPh>
    <rPh sb="30" eb="31">
      <t>ガツ</t>
    </rPh>
    <rPh sb="31" eb="33">
      <t>イコウ</t>
    </rPh>
    <rPh sb="33" eb="34">
      <t>シ</t>
    </rPh>
    <rPh sb="34" eb="36">
      <t>ニュウサツ</t>
    </rPh>
    <rPh sb="36" eb="38">
      <t>サンカ</t>
    </rPh>
    <rPh sb="38" eb="41">
      <t>シカクシャ</t>
    </rPh>
    <rPh sb="41" eb="43">
      <t>メイボ</t>
    </rPh>
    <rPh sb="43" eb="45">
      <t>トウロク</t>
    </rPh>
    <rPh sb="45" eb="46">
      <t>シャ</t>
    </rPh>
    <rPh sb="47" eb="49">
      <t>ギム</t>
    </rPh>
    <rPh sb="49" eb="50">
      <t>ツ</t>
    </rPh>
    <phoneticPr fontId="3"/>
  </si>
  <si>
    <t>170,000～180,000</t>
    <phoneticPr fontId="3"/>
  </si>
  <si>
    <t>912円～1,500円</t>
    <rPh sb="3" eb="4">
      <t>エン</t>
    </rPh>
    <rPh sb="6" eb="11">
      <t>500エン</t>
    </rPh>
    <phoneticPr fontId="3"/>
  </si>
  <si>
    <t>912円～1,268円</t>
    <rPh sb="3" eb="4">
      <t>エン</t>
    </rPh>
    <rPh sb="6" eb="11">
      <t>268エン</t>
    </rPh>
    <phoneticPr fontId="3"/>
  </si>
  <si>
    <t>170,000
～180,000</t>
    <phoneticPr fontId="3"/>
  </si>
  <si>
    <t>1,150円</t>
    <phoneticPr fontId="3"/>
  </si>
  <si>
    <t>31,869／49,463</t>
    <phoneticPr fontId="3"/>
  </si>
  <si>
    <t>市では把握していません。</t>
    <rPh sb="0" eb="1">
      <t>シ</t>
    </rPh>
    <rPh sb="3" eb="5">
      <t>ハアク</t>
    </rPh>
    <phoneticPr fontId="3"/>
  </si>
  <si>
    <t>新型コロナウイルス感染症対策総合対策パッケージ第１０弾を展開し、市独自の感染症拡大防止の施策として、ＰＣＲ簡易検査キットの無償配布用の追加購入を行った。（ＰＣＲ簡易検査キットの無償配布は令和３年度に展開したパッケージ第５弾で実施）</t>
    <rPh sb="0" eb="2">
      <t>シンガタ</t>
    </rPh>
    <rPh sb="9" eb="12">
      <t>カンセンショウ</t>
    </rPh>
    <rPh sb="12" eb="14">
      <t>タイサク</t>
    </rPh>
    <rPh sb="14" eb="16">
      <t>ソウゴウ</t>
    </rPh>
    <rPh sb="16" eb="18">
      <t>タイサク</t>
    </rPh>
    <rPh sb="23" eb="24">
      <t>ダイ</t>
    </rPh>
    <rPh sb="26" eb="27">
      <t>ダン</t>
    </rPh>
    <rPh sb="28" eb="30">
      <t>テンカイ</t>
    </rPh>
    <rPh sb="32" eb="33">
      <t>シ</t>
    </rPh>
    <rPh sb="33" eb="35">
      <t>ドクジ</t>
    </rPh>
    <rPh sb="36" eb="39">
      <t>カンセンショウ</t>
    </rPh>
    <rPh sb="39" eb="41">
      <t>カクダイ</t>
    </rPh>
    <rPh sb="41" eb="43">
      <t>ボウシ</t>
    </rPh>
    <rPh sb="44" eb="45">
      <t>セ</t>
    </rPh>
    <rPh sb="45" eb="46">
      <t>サク</t>
    </rPh>
    <rPh sb="53" eb="55">
      <t>カンイ</t>
    </rPh>
    <rPh sb="55" eb="57">
      <t>ケンサ</t>
    </rPh>
    <rPh sb="61" eb="63">
      <t>ムショウ</t>
    </rPh>
    <rPh sb="63" eb="65">
      <t>ハイフ</t>
    </rPh>
    <rPh sb="65" eb="66">
      <t>ヨウ</t>
    </rPh>
    <rPh sb="67" eb="69">
      <t>ツイカ</t>
    </rPh>
    <rPh sb="69" eb="71">
      <t>コウニュウ</t>
    </rPh>
    <rPh sb="72" eb="73">
      <t>オコナ</t>
    </rPh>
    <rPh sb="80" eb="82">
      <t>カンイ</t>
    </rPh>
    <rPh sb="82" eb="84">
      <t>ケンサ</t>
    </rPh>
    <rPh sb="88" eb="90">
      <t>ムショウ</t>
    </rPh>
    <rPh sb="90" eb="92">
      <t>ハイフ</t>
    </rPh>
    <rPh sb="93" eb="95">
      <t>レイワ</t>
    </rPh>
    <rPh sb="96" eb="98">
      <t>ネンド</t>
    </rPh>
    <rPh sb="99" eb="101">
      <t>テンカイ</t>
    </rPh>
    <rPh sb="112" eb="114">
      <t>ジッシ</t>
    </rPh>
    <phoneticPr fontId="3"/>
  </si>
  <si>
    <t>10：1</t>
    <phoneticPr fontId="3"/>
  </si>
  <si>
    <t>二次</t>
    <rPh sb="0" eb="2">
      <t>2ジ</t>
    </rPh>
    <phoneticPr fontId="3"/>
  </si>
  <si>
    <t>全部適用</t>
    <rPh sb="0" eb="4">
      <t>ゼンブテキヨウ</t>
    </rPh>
    <phoneticPr fontId="3"/>
  </si>
  <si>
    <t>１級11号</t>
    <rPh sb="1" eb="2">
      <t>キュウ</t>
    </rPh>
    <rPh sb="4" eb="5">
      <t>ゴウ</t>
    </rPh>
    <phoneticPr fontId="3"/>
  </si>
  <si>
    <t>2023年1月頃</t>
    <phoneticPr fontId="3"/>
  </si>
  <si>
    <t>①職員の配置及び職の整理、②職員の意欲の保持</t>
    <rPh sb="6" eb="7">
      <t>オヨ</t>
    </rPh>
    <rPh sb="8" eb="9">
      <t>ショク</t>
    </rPh>
    <rPh sb="10" eb="12">
      <t>セイリ</t>
    </rPh>
    <rPh sb="20" eb="22">
      <t>ホジ</t>
    </rPh>
    <phoneticPr fontId="3"/>
  </si>
  <si>
    <t>事務補助、健康管理支援、面接相談、就労支援等　　</t>
    <rPh sb="0" eb="4">
      <t>ジムホジョ</t>
    </rPh>
    <rPh sb="5" eb="9">
      <t>ケンコウカンリ</t>
    </rPh>
    <rPh sb="9" eb="11">
      <t>シエン</t>
    </rPh>
    <phoneticPr fontId="3"/>
  </si>
  <si>
    <t>44（2021）</t>
  </si>
  <si>
    <t>昇給や期末手当の支給等</t>
    <rPh sb="0" eb="2">
      <t>ショウキュウ</t>
    </rPh>
    <rPh sb="3" eb="7">
      <t>キマツテアテ</t>
    </rPh>
    <rPh sb="8" eb="11">
      <t>シキュウトウ</t>
    </rPh>
    <phoneticPr fontId="3"/>
  </si>
  <si>
    <t>国の制度に基づいた補助等</t>
    <rPh sb="0" eb="1">
      <t>クニ</t>
    </rPh>
    <rPh sb="2" eb="4">
      <t>セイド</t>
    </rPh>
    <rPh sb="5" eb="6">
      <t>モト</t>
    </rPh>
    <rPh sb="9" eb="12">
      <t>ホジョトウ</t>
    </rPh>
    <phoneticPr fontId="3"/>
  </si>
  <si>
    <t>実施（一部未実施園あり）</t>
    <phoneticPr fontId="3"/>
  </si>
  <si>
    <t>〇（温浴施設）</t>
    <rPh sb="2" eb="6">
      <t>オンヨクシセツ</t>
    </rPh>
    <phoneticPr fontId="3"/>
  </si>
  <si>
    <t>〇（公園施設）</t>
    <rPh sb="2" eb="4">
      <t>コウエン</t>
    </rPh>
    <rPh sb="4" eb="6">
      <t>シセツ</t>
    </rPh>
    <phoneticPr fontId="3"/>
  </si>
  <si>
    <t>〇建退共制度については、入札参加条件とはしていないが、制度加入者が落札した場合、契約時に施工にあたって必要な共済証紙を購入し、掛金収納書を提出することとしている。</t>
    <rPh sb="1" eb="4">
      <t>ケンタイキョウ</t>
    </rPh>
    <rPh sb="4" eb="6">
      <t>セイド</t>
    </rPh>
    <rPh sb="12" eb="14">
      <t>ニュウサツ</t>
    </rPh>
    <rPh sb="14" eb="16">
      <t>サンカ</t>
    </rPh>
    <rPh sb="16" eb="18">
      <t>ジョウケン</t>
    </rPh>
    <rPh sb="27" eb="29">
      <t>セイド</t>
    </rPh>
    <rPh sb="29" eb="32">
      <t>カニュウシャ</t>
    </rPh>
    <rPh sb="33" eb="35">
      <t>ラクサツ</t>
    </rPh>
    <rPh sb="37" eb="39">
      <t>バアイ</t>
    </rPh>
    <rPh sb="40" eb="42">
      <t>ケイヤク</t>
    </rPh>
    <rPh sb="42" eb="43">
      <t>ジ</t>
    </rPh>
    <rPh sb="44" eb="46">
      <t>セコウ</t>
    </rPh>
    <rPh sb="51" eb="53">
      <t>ヒツヨウ</t>
    </rPh>
    <rPh sb="54" eb="56">
      <t>キョウサイ</t>
    </rPh>
    <rPh sb="56" eb="58">
      <t>ショウシ</t>
    </rPh>
    <rPh sb="59" eb="61">
      <t>コウニュウ</t>
    </rPh>
    <rPh sb="63" eb="64">
      <t>カ</t>
    </rPh>
    <rPh sb="64" eb="65">
      <t>キン</t>
    </rPh>
    <rPh sb="65" eb="67">
      <t>シュウノウ</t>
    </rPh>
    <rPh sb="67" eb="68">
      <t>ショ</t>
    </rPh>
    <rPh sb="69" eb="71">
      <t>テイシュツ</t>
    </rPh>
    <phoneticPr fontId="3"/>
  </si>
  <si>
    <t>176,200～287,600</t>
    <phoneticPr fontId="3"/>
  </si>
  <si>
    <t>902～1,647</t>
    <phoneticPr fontId="3"/>
  </si>
  <si>
    <t>902～1,590</t>
    <phoneticPr fontId="3"/>
  </si>
  <si>
    <t>1,000～1,154</t>
    <phoneticPr fontId="3"/>
  </si>
  <si>
    <t>1,120～1,590</t>
    <phoneticPr fontId="3"/>
  </si>
  <si>
    <t>180,086／272,875</t>
    <phoneticPr fontId="3"/>
  </si>
  <si>
    <t>１級5号</t>
    <rPh sb="1" eb="2">
      <t>キュウ</t>
    </rPh>
    <rPh sb="3" eb="4">
      <t>ゴウ</t>
    </rPh>
    <phoneticPr fontId="3"/>
  </si>
  <si>
    <t>給与月額×１２月/｛(１週間の勤務時間数３８．７５時間×５２週）－（祝日等（１８）日×１日の勤務時間７．７５時間）｝</t>
    <phoneticPr fontId="3"/>
  </si>
  <si>
    <t>していない</t>
    <phoneticPr fontId="3"/>
  </si>
  <si>
    <t>2023年1月頃</t>
    <rPh sb="4" eb="5">
      <t>ネン</t>
    </rPh>
    <rPh sb="6" eb="7">
      <t>ガツ</t>
    </rPh>
    <rPh sb="7" eb="8">
      <t>ゴロ</t>
    </rPh>
    <phoneticPr fontId="3"/>
  </si>
  <si>
    <t>職員の配置やシステム管理などの細かい運用や実務</t>
    <rPh sb="0" eb="2">
      <t>ショクイン</t>
    </rPh>
    <rPh sb="3" eb="5">
      <t>ハイチ</t>
    </rPh>
    <rPh sb="10" eb="12">
      <t>カンリ</t>
    </rPh>
    <rPh sb="15" eb="16">
      <t>コマ</t>
    </rPh>
    <rPh sb="18" eb="20">
      <t>ウンヨウ</t>
    </rPh>
    <rPh sb="21" eb="23">
      <t>ジツム</t>
    </rPh>
    <phoneticPr fontId="3"/>
  </si>
  <si>
    <t>主治医及び産業医の意見書に基づく職場復帰支援プランにより、医療行為の一環として職場復帰のための試し出勤を職場内で実施することができることとし、計画の期間は、３か月以内とし、必要があるときは、休職前とは異なる職場において試し出勤を実施することができるものとする。</t>
  </si>
  <si>
    <t>面接相談、就労支援、
事務補助　　</t>
    <rPh sb="11" eb="13">
      <t>ジム</t>
    </rPh>
    <rPh sb="13" eb="15">
      <t>ホジョ</t>
    </rPh>
    <phoneticPr fontId="3"/>
  </si>
  <si>
    <t>障害児保育推進事業、1歳児保育推進事業等による担当保育士の人件費補助</t>
    <rPh sb="0" eb="2">
      <t>ショウガイ</t>
    </rPh>
    <rPh sb="2" eb="3">
      <t>ジ</t>
    </rPh>
    <rPh sb="3" eb="5">
      <t>ホイク</t>
    </rPh>
    <rPh sb="5" eb="7">
      <t>スイシン</t>
    </rPh>
    <rPh sb="7" eb="9">
      <t>ジギョウ</t>
    </rPh>
    <rPh sb="11" eb="13">
      <t>サイジ</t>
    </rPh>
    <rPh sb="13" eb="15">
      <t>ホイク</t>
    </rPh>
    <rPh sb="15" eb="17">
      <t>スイシン</t>
    </rPh>
    <rPh sb="17" eb="19">
      <t>ジギョウ</t>
    </rPh>
    <rPh sb="19" eb="20">
      <t>トウ</t>
    </rPh>
    <rPh sb="23" eb="25">
      <t>タントウ</t>
    </rPh>
    <rPh sb="25" eb="28">
      <t>ホイクシ</t>
    </rPh>
    <rPh sb="29" eb="32">
      <t>ジンケンヒ</t>
    </rPh>
    <rPh sb="32" eb="34">
      <t>ホジョ</t>
    </rPh>
    <phoneticPr fontId="3"/>
  </si>
  <si>
    <t>自治体が条例を制定するだけで解決できる問題ではないため、国内法が制定されていない現段階では慎重を期す必要があると考えます。</t>
    <rPh sb="0" eb="3">
      <t>ジチタイ</t>
    </rPh>
    <rPh sb="4" eb="6">
      <t>ジョウレイ</t>
    </rPh>
    <rPh sb="7" eb="9">
      <t>セイテイ</t>
    </rPh>
    <rPh sb="14" eb="16">
      <t>カイケツ</t>
    </rPh>
    <rPh sb="19" eb="21">
      <t>モンダイ</t>
    </rPh>
    <rPh sb="28" eb="30">
      <t>コクナイ</t>
    </rPh>
    <rPh sb="30" eb="31">
      <t>ホウ</t>
    </rPh>
    <rPh sb="32" eb="34">
      <t>セイテイ</t>
    </rPh>
    <rPh sb="40" eb="43">
      <t>ゲンダンカイ</t>
    </rPh>
    <rPh sb="45" eb="47">
      <t>シンチョウ</t>
    </rPh>
    <rPh sb="48" eb="49">
      <t>キ</t>
    </rPh>
    <rPh sb="50" eb="52">
      <t>ヒツヨウ</t>
    </rPh>
    <rPh sb="56" eb="57">
      <t>カンガ</t>
    </rPh>
    <phoneticPr fontId="3"/>
  </si>
  <si>
    <t>920円～1670円</t>
    <rPh sb="3" eb="4">
      <t>エン</t>
    </rPh>
    <rPh sb="9" eb="10">
      <t>エン</t>
    </rPh>
    <phoneticPr fontId="3"/>
  </si>
  <si>
    <t>920円～1590円</t>
    <rPh sb="3" eb="4">
      <t>エン</t>
    </rPh>
    <rPh sb="9" eb="10">
      <t>エン</t>
    </rPh>
    <phoneticPr fontId="3"/>
  </si>
  <si>
    <t>51,541/76,462</t>
    <phoneticPr fontId="3"/>
  </si>
  <si>
    <t>検査数・検査陽性者数についての把握はしていない</t>
    <rPh sb="0" eb="2">
      <t>ケンサ</t>
    </rPh>
    <rPh sb="2" eb="3">
      <t>スウ</t>
    </rPh>
    <rPh sb="4" eb="6">
      <t>ケンサ</t>
    </rPh>
    <rPh sb="6" eb="8">
      <t>ヨウセイ</t>
    </rPh>
    <rPh sb="8" eb="9">
      <t>シャ</t>
    </rPh>
    <rPh sb="9" eb="10">
      <t>スウ</t>
    </rPh>
    <rPh sb="15" eb="17">
      <t>ハアク</t>
    </rPh>
    <phoneticPr fontId="3"/>
  </si>
  <si>
    <t>保健所への保健師の派遣協力</t>
    <rPh sb="0" eb="2">
      <t>ホケン</t>
    </rPh>
    <rPh sb="2" eb="3">
      <t>ショ</t>
    </rPh>
    <rPh sb="5" eb="8">
      <t>ホケンシ</t>
    </rPh>
    <rPh sb="9" eb="11">
      <t>ハケン</t>
    </rPh>
    <rPh sb="11" eb="13">
      <t>キョウリョク</t>
    </rPh>
    <phoneticPr fontId="3"/>
  </si>
  <si>
    <t>　7：１</t>
    <phoneticPr fontId="3"/>
  </si>
  <si>
    <t>二次</t>
    <rPh sb="0" eb="2">
      <t>ニジ</t>
    </rPh>
    <phoneticPr fontId="3"/>
  </si>
  <si>
    <t>一部適用</t>
    <rPh sb="0" eb="2">
      <t>イチブ</t>
    </rPh>
    <rPh sb="2" eb="4">
      <t>テキヨウ</t>
    </rPh>
    <phoneticPr fontId="3"/>
  </si>
  <si>
    <t>1級5号</t>
    <rPh sb="1" eb="2">
      <t>キュウ</t>
    </rPh>
    <rPh sb="3" eb="4">
      <t>ゴウ</t>
    </rPh>
    <phoneticPr fontId="3"/>
  </si>
  <si>
    <t>55歳に達した翌年より定昇ストップ</t>
    <rPh sb="2" eb="3">
      <t>サイ</t>
    </rPh>
    <rPh sb="4" eb="5">
      <t>タッ</t>
    </rPh>
    <rPh sb="7" eb="9">
      <t>ヨクネン</t>
    </rPh>
    <rPh sb="11" eb="13">
      <t>テイショウ</t>
    </rPh>
    <phoneticPr fontId="3"/>
  </si>
  <si>
    <t>職員の配置、新規採用職員の継続的な採用等</t>
    <rPh sb="0" eb="2">
      <t>ショクイン</t>
    </rPh>
    <rPh sb="3" eb="5">
      <t>ハイチ</t>
    </rPh>
    <rPh sb="6" eb="8">
      <t>シンキ</t>
    </rPh>
    <rPh sb="8" eb="10">
      <t>サイヨウ</t>
    </rPh>
    <rPh sb="10" eb="12">
      <t>ショクイン</t>
    </rPh>
    <rPh sb="13" eb="16">
      <t>ケイゾクテキ</t>
    </rPh>
    <rPh sb="17" eb="19">
      <t>サイヨウ</t>
    </rPh>
    <rPh sb="19" eb="20">
      <t>トウ</t>
    </rPh>
    <phoneticPr fontId="3"/>
  </si>
  <si>
    <t>任意で復職前に職場復帰訓練を行っている。勤務時間を段階的に伸ばしながら職場に慣れ、生活のリズムを整えるようにしている。訓練後、訓練時の状況を主治医へ報告してもらい復帰可能か判断のうえ復職可能の診断書を出してもらっている。</t>
    <rPh sb="20" eb="22">
      <t>キンム</t>
    </rPh>
    <rPh sb="22" eb="24">
      <t>ジカン</t>
    </rPh>
    <rPh sb="25" eb="28">
      <t>ダンカイテキ</t>
    </rPh>
    <rPh sb="29" eb="30">
      <t>ノ</t>
    </rPh>
    <rPh sb="35" eb="37">
      <t>ショクバ</t>
    </rPh>
    <rPh sb="38" eb="39">
      <t>ナ</t>
    </rPh>
    <rPh sb="41" eb="43">
      <t>セイカツ</t>
    </rPh>
    <rPh sb="48" eb="49">
      <t>トトノ</t>
    </rPh>
    <phoneticPr fontId="3"/>
  </si>
  <si>
    <t>会計年度任用職員（1種、2種）経験年数による加算</t>
    <rPh sb="0" eb="2">
      <t>カイケイ</t>
    </rPh>
    <rPh sb="2" eb="4">
      <t>ネンド</t>
    </rPh>
    <rPh sb="4" eb="6">
      <t>ニンヨウ</t>
    </rPh>
    <rPh sb="6" eb="8">
      <t>ショクイン</t>
    </rPh>
    <rPh sb="10" eb="11">
      <t>シュ</t>
    </rPh>
    <rPh sb="13" eb="14">
      <t>シュ</t>
    </rPh>
    <rPh sb="15" eb="17">
      <t>ケイケン</t>
    </rPh>
    <rPh sb="17" eb="19">
      <t>ネンスウ</t>
    </rPh>
    <rPh sb="22" eb="24">
      <t>カサン</t>
    </rPh>
    <phoneticPr fontId="3"/>
  </si>
  <si>
    <t>会計年度任用職員のみ実施</t>
    <rPh sb="0" eb="2">
      <t>カイケイ</t>
    </rPh>
    <rPh sb="2" eb="4">
      <t>ネンド</t>
    </rPh>
    <rPh sb="4" eb="6">
      <t>ニンヨウ</t>
    </rPh>
    <rPh sb="6" eb="8">
      <t>ショクイン</t>
    </rPh>
    <rPh sb="10" eb="12">
      <t>ジッシ</t>
    </rPh>
    <phoneticPr fontId="3"/>
  </si>
  <si>
    <t>〇（ワークセンター松阪）</t>
    <phoneticPr fontId="3"/>
  </si>
  <si>
    <t>〇（松阪市飯南茶業伝承館）</t>
    <phoneticPr fontId="3"/>
  </si>
  <si>
    <t>〇（グループホームいいたか）</t>
    <phoneticPr fontId="3"/>
  </si>
  <si>
    <t>継続的かつ効率的な運営と維持管理経費の削減を図るため</t>
    <phoneticPr fontId="3"/>
  </si>
  <si>
    <t>必ずしも条例制定を前提とはせず、適正な契約制度について引続き検討する。</t>
    <rPh sb="0" eb="1">
      <t>カナラ</t>
    </rPh>
    <rPh sb="4" eb="8">
      <t>ジョウレイセイテイ</t>
    </rPh>
    <rPh sb="9" eb="11">
      <t>ゼンテイ</t>
    </rPh>
    <rPh sb="16" eb="18">
      <t>テキセイ</t>
    </rPh>
    <rPh sb="19" eb="21">
      <t>ケイヤク</t>
    </rPh>
    <rPh sb="21" eb="23">
      <t>セイド</t>
    </rPh>
    <rPh sb="27" eb="28">
      <t>ヒ</t>
    </rPh>
    <rPh sb="28" eb="29">
      <t>ツヅ</t>
    </rPh>
    <rPh sb="30" eb="32">
      <t>ケントウ</t>
    </rPh>
    <phoneticPr fontId="3"/>
  </si>
  <si>
    <t>156,348円～266,135円</t>
    <rPh sb="7" eb="8">
      <t>エン</t>
    </rPh>
    <rPh sb="16" eb="17">
      <t>エン</t>
    </rPh>
    <phoneticPr fontId="3"/>
  </si>
  <si>
    <t>902円～1,700円</t>
    <rPh sb="3" eb="4">
      <t>エン</t>
    </rPh>
    <rPh sb="10" eb="11">
      <t>エン</t>
    </rPh>
    <phoneticPr fontId="3"/>
  </si>
  <si>
    <t>169,680円</t>
    <rPh sb="7" eb="8">
      <t>エン</t>
    </rPh>
    <phoneticPr fontId="3"/>
  </si>
  <si>
    <t>970円</t>
    <rPh sb="3" eb="4">
      <t>エン</t>
    </rPh>
    <phoneticPr fontId="3"/>
  </si>
  <si>
    <t>1,250～2,050円</t>
    <rPh sb="11" eb="12">
      <t>エン</t>
    </rPh>
    <phoneticPr fontId="3"/>
  </si>
  <si>
    <t>104,220/160,624</t>
    <phoneticPr fontId="3"/>
  </si>
  <si>
    <t>38,921/不明</t>
    <rPh sb="7" eb="9">
      <t>フメイ</t>
    </rPh>
    <phoneticPr fontId="3"/>
  </si>
  <si>
    <t>7：1</t>
    <phoneticPr fontId="3"/>
  </si>
  <si>
    <t>4%
（支給無）</t>
    <rPh sb="4" eb="7">
      <t>シキュウナシ</t>
    </rPh>
    <phoneticPr fontId="3"/>
  </si>
  <si>
    <t>定期昇給ストップはしないが、昇級幅が小さくなる</t>
    <rPh sb="0" eb="4">
      <t>テイキショウキュウ</t>
    </rPh>
    <rPh sb="14" eb="16">
      <t>ショウキュウ</t>
    </rPh>
    <rPh sb="16" eb="17">
      <t>ハバ</t>
    </rPh>
    <rPh sb="18" eb="19">
      <t>チイ</t>
    </rPh>
    <phoneticPr fontId="3"/>
  </si>
  <si>
    <t>2024年1月頃</t>
    <rPh sb="4" eb="5">
      <t>ネン</t>
    </rPh>
    <rPh sb="6" eb="7">
      <t>ガツ</t>
    </rPh>
    <rPh sb="7" eb="8">
      <t>ゴロ</t>
    </rPh>
    <phoneticPr fontId="3"/>
  </si>
  <si>
    <t>職員の配置
新規採用とのバランス</t>
    <rPh sb="0" eb="2">
      <t>ショクイン</t>
    </rPh>
    <rPh sb="3" eb="5">
      <t>ハイチ</t>
    </rPh>
    <rPh sb="6" eb="10">
      <t>シンキサイヨウ</t>
    </rPh>
    <phoneticPr fontId="3"/>
  </si>
  <si>
    <t>低年齢児担当保育士の人件費補助</t>
    <rPh sb="0" eb="4">
      <t>テイネンレイジ</t>
    </rPh>
    <rPh sb="4" eb="6">
      <t>タントウ</t>
    </rPh>
    <rPh sb="6" eb="9">
      <t>ホイクシ</t>
    </rPh>
    <rPh sb="10" eb="13">
      <t>ジンケンヒ</t>
    </rPh>
    <rPh sb="13" eb="15">
      <t>ホジョ</t>
    </rPh>
    <phoneticPr fontId="3"/>
  </si>
  <si>
    <t>192,400円～206,500円</t>
    <rPh sb="7" eb="8">
      <t>エン</t>
    </rPh>
    <rPh sb="16" eb="17">
      <t>エン</t>
    </rPh>
    <phoneticPr fontId="3"/>
  </si>
  <si>
    <t>1,037円～1,304円</t>
    <rPh sb="5" eb="6">
      <t>エン</t>
    </rPh>
    <rPh sb="12" eb="13">
      <t>エン</t>
    </rPh>
    <phoneticPr fontId="3"/>
  </si>
  <si>
    <t>1,000円～1,320円</t>
    <rPh sb="5" eb="6">
      <t>エン</t>
    </rPh>
    <rPh sb="12" eb="13">
      <t>エン</t>
    </rPh>
    <phoneticPr fontId="3"/>
  </si>
  <si>
    <t>9,296円／14,055円</t>
    <rPh sb="5" eb="6">
      <t>エン</t>
    </rPh>
    <rPh sb="13" eb="14">
      <t>エン</t>
    </rPh>
    <phoneticPr fontId="3"/>
  </si>
  <si>
    <t>1,593人／検査件数不明</t>
    <rPh sb="5" eb="6">
      <t>ニン</t>
    </rPh>
    <rPh sb="7" eb="11">
      <t>ケンサケンスウ</t>
    </rPh>
    <rPh sb="11" eb="13">
      <t>フメイ</t>
    </rPh>
    <phoneticPr fontId="3"/>
  </si>
  <si>
    <t>１級13号給</t>
    <rPh sb="1" eb="2">
      <t>きゅう</t>
    </rPh>
    <rPh sb="4" eb="6">
      <t>ごうきゅう</t>
    </rPh>
    <phoneticPr fontId="60" type="Hiragana"/>
  </si>
  <si>
    <t>給与月額×12月/｛7.75時間×（１年間の日数－土曜日、日曜日祝日及び年末年始の休日の日数）｝</t>
    <rPh sb="19" eb="21">
      <t>ネンカン</t>
    </rPh>
    <rPh sb="22" eb="24">
      <t>ニッスウ</t>
    </rPh>
    <rPh sb="25" eb="28">
      <t>ドヨウビ</t>
    </rPh>
    <rPh sb="29" eb="32">
      <t>ニチヨウビ</t>
    </rPh>
    <rPh sb="32" eb="34">
      <t>シュクジツ</t>
    </rPh>
    <rPh sb="34" eb="35">
      <t>オヨ</t>
    </rPh>
    <rPh sb="36" eb="38">
      <t>ネンマツ</t>
    </rPh>
    <rPh sb="38" eb="40">
      <t>ネンシ</t>
    </rPh>
    <rPh sb="41" eb="43">
      <t>キュウジツ</t>
    </rPh>
    <rPh sb="44" eb="46">
      <t>ニッスウ</t>
    </rPh>
    <phoneticPr fontId="61"/>
  </si>
  <si>
    <t>55歳（技能労務職員は57歳）を超えると昇給号給数抑制</t>
    <rPh sb="2" eb="3">
      <t>さい</t>
    </rPh>
    <rPh sb="4" eb="6">
      <t>ぎのう</t>
    </rPh>
    <rPh sb="6" eb="8">
      <t>ろうむ</t>
    </rPh>
    <rPh sb="8" eb="10">
      <t>しょくいん</t>
    </rPh>
    <rPh sb="13" eb="14">
      <t>さい</t>
    </rPh>
    <rPh sb="16" eb="17">
      <t>こ</t>
    </rPh>
    <rPh sb="20" eb="22">
      <t>しょうきゅう</t>
    </rPh>
    <rPh sb="22" eb="24">
      <t>ごうきゅう</t>
    </rPh>
    <rPh sb="24" eb="25">
      <t>すう</t>
    </rPh>
    <rPh sb="25" eb="27">
      <t>よくせい</t>
    </rPh>
    <phoneticPr fontId="60" type="Hiragana"/>
  </si>
  <si>
    <t>条例改正後の予定（１月）</t>
    <rPh sb="2" eb="4">
      <t>かいせい</t>
    </rPh>
    <rPh sb="10" eb="11">
      <t>がつ</t>
    </rPh>
    <phoneticPr fontId="60" type="Hiragana"/>
  </si>
  <si>
    <r>
      <t>2023</t>
    </r>
    <r>
      <rPr>
        <sz val="9"/>
        <rFont val="DejaVu Sans"/>
      </rPr>
      <t>年2月頃</t>
    </r>
  </si>
  <si>
    <t>定年引き上げ後の新規採用、定数管理、60歳超職員の職務内容</t>
    <rPh sb="13" eb="15">
      <t>ていすう</t>
    </rPh>
    <rPh sb="15" eb="17">
      <t>かんり</t>
    </rPh>
    <rPh sb="20" eb="21">
      <t>さい</t>
    </rPh>
    <rPh sb="21" eb="22">
      <t>ちょう</t>
    </rPh>
    <rPh sb="22" eb="24">
      <t>しょくいん</t>
    </rPh>
    <rPh sb="25" eb="27">
      <t>しょくむ</t>
    </rPh>
    <rPh sb="27" eb="29">
      <t>ないよう</t>
    </rPh>
    <phoneticPr fontId="60" type="Hiragana"/>
  </si>
  <si>
    <t>R2: 20
R3: 23</t>
  </si>
  <si>
    <t>R2: 5
R3: 7</t>
  </si>
  <si>
    <t>臨床心理士による相談窓口を設置し、相談しやすい環境づくりを整備することにより、メンタルヘルス不全の未然防止に努めるとともに、長期休職者等については、復職後、勤務時間を段階的にフルタイムに戻すことにより、円滑な職場復帰を目指す復職プログラムを整備している。</t>
    <rPh sb="0" eb="2">
      <t>リンショウ</t>
    </rPh>
    <rPh sb="2" eb="5">
      <t>シンリシ</t>
    </rPh>
    <rPh sb="8" eb="10">
      <t>ソウダン</t>
    </rPh>
    <rPh sb="10" eb="12">
      <t>マドグチ</t>
    </rPh>
    <rPh sb="13" eb="15">
      <t>セッチ</t>
    </rPh>
    <rPh sb="17" eb="19">
      <t>ソウダン</t>
    </rPh>
    <rPh sb="23" eb="25">
      <t>カンキョウ</t>
    </rPh>
    <rPh sb="29" eb="31">
      <t>セイビ</t>
    </rPh>
    <rPh sb="46" eb="48">
      <t>フゼン</t>
    </rPh>
    <rPh sb="49" eb="51">
      <t>ミゼン</t>
    </rPh>
    <rPh sb="51" eb="53">
      <t>ボウシ</t>
    </rPh>
    <rPh sb="54" eb="55">
      <t>ツト</t>
    </rPh>
    <rPh sb="62" eb="64">
      <t>チョウキ</t>
    </rPh>
    <rPh sb="64" eb="66">
      <t>キュウショク</t>
    </rPh>
    <rPh sb="66" eb="67">
      <t>シャ</t>
    </rPh>
    <rPh sb="67" eb="68">
      <t>トウ</t>
    </rPh>
    <rPh sb="74" eb="76">
      <t>フクショク</t>
    </rPh>
    <rPh sb="76" eb="77">
      <t>ゴ</t>
    </rPh>
    <rPh sb="78" eb="80">
      <t>キンム</t>
    </rPh>
    <rPh sb="80" eb="82">
      <t>ジカン</t>
    </rPh>
    <rPh sb="93" eb="94">
      <t>モド</t>
    </rPh>
    <rPh sb="109" eb="111">
      <t>メザ</t>
    </rPh>
    <rPh sb="120" eb="122">
      <t>セイビ</t>
    </rPh>
    <phoneticPr fontId="61"/>
  </si>
  <si>
    <t>面接相談
周到指導
学習支援</t>
    <rPh sb="5" eb="7">
      <t>シュウトウ</t>
    </rPh>
    <rPh sb="7" eb="9">
      <t>シドウ</t>
    </rPh>
    <rPh sb="10" eb="12">
      <t>ガクシュウ</t>
    </rPh>
    <rPh sb="12" eb="14">
      <t>シエン</t>
    </rPh>
    <phoneticPr fontId="61"/>
  </si>
  <si>
    <t>来年
4月</t>
  </si>
  <si>
    <t>低年齢児担当、一時預かり事業担当、延長保育担当、障害児担当保育士等の人件費への補助</t>
  </si>
  <si>
    <t>実施</t>
  </si>
  <si>
    <t>○(福祉施設など57施設)</t>
    <rPh sb="2" eb="4">
      <t>ふくし</t>
    </rPh>
    <rPh sb="4" eb="6">
      <t>しせつ</t>
    </rPh>
    <rPh sb="10" eb="12">
      <t>しせつ</t>
    </rPh>
    <phoneticPr fontId="67" type="Hiragana"/>
  </si>
  <si>
    <t>適正な賃金水準、労働環境を確保することは重要であるが、この問題は一自治体だけでなく国全体の問題でもあり、基本的には労働施策の一環として、国において法整備等の対策が講じられるべきものと考えているため。</t>
  </si>
  <si>
    <t>85,345／120,802</t>
  </si>
  <si>
    <r>
      <t xml:space="preserve">市内陽性者累計数
</t>
    </r>
    <r>
      <rPr>
        <sz val="9"/>
        <rFont val="DejaVu Sans"/>
      </rPr>
      <t>15,627</t>
    </r>
    <r>
      <rPr>
        <sz val="9"/>
        <rFont val="ＭＳ Ｐゴシック"/>
        <family val="3"/>
        <charset val="128"/>
      </rPr>
      <t>人</t>
    </r>
    <rPh sb="0" eb="2">
      <t>シナイ</t>
    </rPh>
    <rPh sb="2" eb="4">
      <t>ヨウセイ</t>
    </rPh>
    <rPh sb="4" eb="5">
      <t>シャ</t>
    </rPh>
    <rPh sb="5" eb="7">
      <t>ルイケイ</t>
    </rPh>
    <rPh sb="7" eb="8">
      <t>スウ</t>
    </rPh>
    <rPh sb="15" eb="16">
      <t>ニン</t>
    </rPh>
    <phoneticPr fontId="61"/>
  </si>
  <si>
    <t>7:1</t>
  </si>
  <si>
    <t>二次</t>
    <rPh sb="0" eb="2">
      <t>ニジ</t>
    </rPh>
    <phoneticPr fontId="61"/>
  </si>
  <si>
    <t>公営企業法全部適用</t>
    <rPh sb="0" eb="2">
      <t>コウエイ</t>
    </rPh>
    <rPh sb="2" eb="4">
      <t>キギョウ</t>
    </rPh>
    <rPh sb="4" eb="5">
      <t>ホウ</t>
    </rPh>
    <rPh sb="5" eb="7">
      <t>ゼンブ</t>
    </rPh>
    <rPh sb="7" eb="9">
      <t>テキヨウ</t>
    </rPh>
    <phoneticPr fontId="61"/>
  </si>
  <si>
    <t>1級9号</t>
    <rPh sb="1" eb="2">
      <t>キュウ</t>
    </rPh>
    <rPh sb="3" eb="4">
      <t>ゴウ</t>
    </rPh>
    <phoneticPr fontId="3"/>
  </si>
  <si>
    <t>条例制定後の予定</t>
    <rPh sb="0" eb="5">
      <t>ジョウレイセイテイゴ</t>
    </rPh>
    <rPh sb="6" eb="8">
      <t>ヨテイ</t>
    </rPh>
    <phoneticPr fontId="3"/>
  </si>
  <si>
    <t>令和５年度に対象となる職員がいないため実施予定なし</t>
    <rPh sb="0" eb="2">
      <t>レイワ</t>
    </rPh>
    <rPh sb="3" eb="5">
      <t>ネンド</t>
    </rPh>
    <rPh sb="6" eb="8">
      <t>タイショウ</t>
    </rPh>
    <rPh sb="11" eb="13">
      <t>ショクイン</t>
    </rPh>
    <rPh sb="19" eb="23">
      <t>ジッシヨテイ</t>
    </rPh>
    <phoneticPr fontId="3"/>
  </si>
  <si>
    <t>149,200円～226,200円</t>
    <rPh sb="7" eb="8">
      <t>エン</t>
    </rPh>
    <rPh sb="16" eb="17">
      <t>エン</t>
    </rPh>
    <phoneticPr fontId="3"/>
  </si>
  <si>
    <t>908～1,336円</t>
    <rPh sb="9" eb="10">
      <t>エン</t>
    </rPh>
    <phoneticPr fontId="3"/>
  </si>
  <si>
    <t>1,140～1,380円</t>
    <rPh sb="11" eb="12">
      <t>エン</t>
    </rPh>
    <phoneticPr fontId="3"/>
  </si>
  <si>
    <t>6,401/10,564</t>
    <phoneticPr fontId="3"/>
  </si>
  <si>
    <t>—</t>
    <phoneticPr fontId="3"/>
  </si>
  <si>
    <t>なし</t>
    <phoneticPr fontId="3"/>
  </si>
  <si>
    <t>高齢者のタクシー利用助成あり</t>
    <rPh sb="0" eb="3">
      <t>コウレイシャ</t>
    </rPh>
    <rPh sb="8" eb="10">
      <t>リヨウ</t>
    </rPh>
    <rPh sb="10" eb="12">
      <t>ジョセイ</t>
    </rPh>
    <phoneticPr fontId="3"/>
  </si>
  <si>
    <t>なし</t>
    <phoneticPr fontId="3"/>
  </si>
  <si>
    <t>５５歳に達した翌年より定昇ストップ</t>
    <rPh sb="2" eb="3">
      <t>サイ</t>
    </rPh>
    <rPh sb="4" eb="5">
      <t>タッ</t>
    </rPh>
    <rPh sb="7" eb="9">
      <t>ヨクネン</t>
    </rPh>
    <rPh sb="11" eb="13">
      <t>テイショウ</t>
    </rPh>
    <phoneticPr fontId="3"/>
  </si>
  <si>
    <t>条例制定後の予定</t>
    <rPh sb="0" eb="5">
      <t>ジョウレイセイテイゴ</t>
    </rPh>
    <rPh sb="6" eb="8">
      <t>ヨテイ</t>
    </rPh>
    <phoneticPr fontId="3"/>
  </si>
  <si>
    <t>検討中</t>
    <rPh sb="0" eb="3">
      <t>ケントウチュウ</t>
    </rPh>
    <phoneticPr fontId="3"/>
  </si>
  <si>
    <t>職員の配置</t>
    <rPh sb="0" eb="2">
      <t>ショクイン</t>
    </rPh>
    <rPh sb="3" eb="5">
      <t>ハイチ</t>
    </rPh>
    <phoneticPr fontId="3"/>
  </si>
  <si>
    <t>主治医の意見や本人との面談から復職を予定していくが、体調面等を配慮し数ヶ月ほどならし勤務を行い正式に復職につなげている。</t>
    <rPh sb="0" eb="3">
      <t>シュジイ</t>
    </rPh>
    <rPh sb="4" eb="6">
      <t>イケン</t>
    </rPh>
    <rPh sb="7" eb="9">
      <t>ホンニン</t>
    </rPh>
    <rPh sb="11" eb="13">
      <t>メンダン</t>
    </rPh>
    <rPh sb="15" eb="17">
      <t>フクショク</t>
    </rPh>
    <rPh sb="18" eb="20">
      <t>ヨテイ</t>
    </rPh>
    <rPh sb="26" eb="30">
      <t>タイチョウメントウ</t>
    </rPh>
    <rPh sb="31" eb="33">
      <t>ハイリョ</t>
    </rPh>
    <rPh sb="34" eb="44">
      <t>スウカゲツホドナラシキンム</t>
    </rPh>
    <rPh sb="45" eb="46">
      <t>オコナ</t>
    </rPh>
    <rPh sb="47" eb="49">
      <t>セイシキ</t>
    </rPh>
    <rPh sb="50" eb="52">
      <t>フクショク</t>
    </rPh>
    <phoneticPr fontId="3"/>
  </si>
  <si>
    <t>〇
(勤務手当に反映)</t>
    <rPh sb="3" eb="7">
      <t>キンムテアテ</t>
    </rPh>
    <rPh sb="8" eb="10">
      <t>ハンエイ</t>
    </rPh>
    <phoneticPr fontId="3"/>
  </si>
  <si>
    <t>1.95
(市長部局)</t>
    <rPh sb="6" eb="10">
      <t>シチョウブキョク</t>
    </rPh>
    <phoneticPr fontId="3"/>
  </si>
  <si>
    <t>2.88
(市長部局)</t>
    <rPh sb="6" eb="10">
      <t>シチョウブキョク</t>
    </rPh>
    <phoneticPr fontId="3"/>
  </si>
  <si>
    <t>市ホームページや、広報誌で募集、ハローワークに求人申し込みをすることで採用につながるよう取り組んでいます。また、障がい者雇用への理解を深めるための職員研修を実施し、職場で配慮すべきポイントなどを学ぶことによって、障がい者をより受け入れやすい職場環境の醸成に努めています。</t>
    <rPh sb="0" eb="1">
      <t>シ</t>
    </rPh>
    <rPh sb="9" eb="12">
      <t>コウホウシ</t>
    </rPh>
    <rPh sb="13" eb="15">
      <t>ボシュウ</t>
    </rPh>
    <rPh sb="23" eb="26">
      <t>キュウジンモウ</t>
    </rPh>
    <rPh sb="27" eb="28">
      <t>コ</t>
    </rPh>
    <rPh sb="35" eb="37">
      <t>サイヨウ</t>
    </rPh>
    <rPh sb="44" eb="45">
      <t>ト</t>
    </rPh>
    <rPh sb="46" eb="47">
      <t>ク</t>
    </rPh>
    <rPh sb="56" eb="57">
      <t>ショウ</t>
    </rPh>
    <rPh sb="59" eb="62">
      <t>シャコヨウ</t>
    </rPh>
    <rPh sb="64" eb="66">
      <t>リカイ</t>
    </rPh>
    <rPh sb="67" eb="68">
      <t>フカ</t>
    </rPh>
    <rPh sb="73" eb="77">
      <t>ショクインケンシュウ</t>
    </rPh>
    <rPh sb="78" eb="80">
      <t>ジッシ</t>
    </rPh>
    <rPh sb="82" eb="84">
      <t>ショクバ</t>
    </rPh>
    <rPh sb="85" eb="87">
      <t>ハイリョ</t>
    </rPh>
    <rPh sb="97" eb="98">
      <t>マナ</t>
    </rPh>
    <rPh sb="106" eb="107">
      <t>ショウ</t>
    </rPh>
    <rPh sb="109" eb="110">
      <t>シャ</t>
    </rPh>
    <rPh sb="113" eb="114">
      <t>ウ</t>
    </rPh>
    <rPh sb="115" eb="116">
      <t>イ</t>
    </rPh>
    <rPh sb="120" eb="124">
      <t>ショクバカンキョウ</t>
    </rPh>
    <rPh sb="125" eb="127">
      <t>ジョウセイ</t>
    </rPh>
    <rPh sb="128" eb="129">
      <t>ツト</t>
    </rPh>
    <phoneticPr fontId="3"/>
  </si>
  <si>
    <t>就労支援員</t>
    <rPh sb="0" eb="5">
      <t>シュウロウシエンイン</t>
    </rPh>
    <phoneticPr fontId="3"/>
  </si>
  <si>
    <t>会計年度任用保育士に対する経験年数による加算</t>
    <rPh sb="0" eb="9">
      <t>カイケイネンドニンヨウホイクシ</t>
    </rPh>
    <rPh sb="10" eb="11">
      <t>タイ</t>
    </rPh>
    <rPh sb="13" eb="17">
      <t>ケイケンネンスウ</t>
    </rPh>
    <rPh sb="20" eb="22">
      <t>カサン</t>
    </rPh>
    <phoneticPr fontId="3"/>
  </si>
  <si>
    <t>〇</t>
    <phoneticPr fontId="3"/>
  </si>
  <si>
    <t>三重県や県内市町の動向を注視しているため</t>
    <rPh sb="0" eb="3">
      <t>ミエケン</t>
    </rPh>
    <rPh sb="4" eb="8">
      <t>ケンナイシマチ</t>
    </rPh>
    <rPh sb="9" eb="11">
      <t>ドウコウ</t>
    </rPh>
    <rPh sb="12" eb="14">
      <t>チュウシ</t>
    </rPh>
    <phoneticPr fontId="3"/>
  </si>
  <si>
    <t>９０４～1,500円</t>
    <rPh sb="9" eb="10">
      <t>エン</t>
    </rPh>
    <phoneticPr fontId="3"/>
  </si>
  <si>
    <t>月給
163,100～170,400円</t>
    <rPh sb="0" eb="2">
      <t>ゲッキュウ</t>
    </rPh>
    <rPh sb="18" eb="19">
      <t>エン</t>
    </rPh>
    <phoneticPr fontId="3"/>
  </si>
  <si>
    <t>13,154/17,437</t>
    <phoneticPr fontId="3"/>
  </si>
  <si>
    <t>コロナ見舞金、食糧支援、消毒応援金</t>
    <rPh sb="3" eb="6">
      <t>ミマイキン</t>
    </rPh>
    <rPh sb="7" eb="11">
      <t>ショクリョウシエン</t>
    </rPh>
    <rPh sb="12" eb="17">
      <t>ショウドクオウエンキン</t>
    </rPh>
    <phoneticPr fontId="3"/>
  </si>
  <si>
    <t>１級９号</t>
    <rPh sb="1" eb="2">
      <t>キュウ</t>
    </rPh>
    <rPh sb="3" eb="4">
      <t>ゴウ</t>
    </rPh>
    <phoneticPr fontId="4"/>
  </si>
  <si>
    <t>無</t>
    <rPh sb="0" eb="1">
      <t>ナ</t>
    </rPh>
    <phoneticPr fontId="4"/>
  </si>
  <si>
    <t>55歳に達した翌年度より定昇ストップ</t>
    <rPh sb="2" eb="3">
      <t>サイ</t>
    </rPh>
    <rPh sb="4" eb="5">
      <t>タッ</t>
    </rPh>
    <rPh sb="7" eb="9">
      <t>ヨクネン</t>
    </rPh>
    <rPh sb="9" eb="10">
      <t>ド</t>
    </rPh>
    <rPh sb="12" eb="14">
      <t>テイショウ</t>
    </rPh>
    <phoneticPr fontId="3"/>
  </si>
  <si>
    <t>2023年1月頃に職員への説明、その後に意向確認を予定</t>
    <rPh sb="4" eb="5">
      <t>ネン</t>
    </rPh>
    <rPh sb="6" eb="7">
      <t>ガツ</t>
    </rPh>
    <rPh sb="7" eb="8">
      <t>ゴロ</t>
    </rPh>
    <rPh sb="9" eb="11">
      <t>ショクイン</t>
    </rPh>
    <rPh sb="13" eb="15">
      <t>セツメイ</t>
    </rPh>
    <rPh sb="18" eb="19">
      <t>ゴ</t>
    </rPh>
    <rPh sb="20" eb="24">
      <t>イコウカクニン</t>
    </rPh>
    <rPh sb="25" eb="27">
      <t>ヨテイ</t>
    </rPh>
    <phoneticPr fontId="3"/>
  </si>
  <si>
    <t>・職員配置
・今後の新規職員採用計画</t>
    <rPh sb="1" eb="3">
      <t>ショクイン</t>
    </rPh>
    <rPh sb="3" eb="5">
      <t>ハイチ</t>
    </rPh>
    <rPh sb="7" eb="9">
      <t>コンゴ</t>
    </rPh>
    <rPh sb="10" eb="16">
      <t>シンキショクインサイヨウ</t>
    </rPh>
    <rPh sb="16" eb="18">
      <t>ケイカク</t>
    </rPh>
    <phoneticPr fontId="3"/>
  </si>
  <si>
    <t>復職判定委員会により復職に向けた計画等を立て、ならし勤務を経て復帰を目指す。</t>
    <rPh sb="0" eb="2">
      <t>フクショク</t>
    </rPh>
    <rPh sb="2" eb="4">
      <t>ハンテイ</t>
    </rPh>
    <rPh sb="4" eb="7">
      <t>イインカイ</t>
    </rPh>
    <rPh sb="10" eb="12">
      <t>フクショク</t>
    </rPh>
    <rPh sb="13" eb="14">
      <t>ム</t>
    </rPh>
    <rPh sb="16" eb="18">
      <t>ケイカク</t>
    </rPh>
    <rPh sb="18" eb="19">
      <t>トウ</t>
    </rPh>
    <rPh sb="20" eb="21">
      <t>タ</t>
    </rPh>
    <rPh sb="26" eb="28">
      <t>キンム</t>
    </rPh>
    <rPh sb="29" eb="30">
      <t>ヘ</t>
    </rPh>
    <rPh sb="31" eb="33">
      <t>フッキ</t>
    </rPh>
    <rPh sb="34" eb="36">
      <t>メザ</t>
    </rPh>
    <phoneticPr fontId="3"/>
  </si>
  <si>
    <t>面接相談、就労支援、
健康管理支援</t>
    <rPh sb="11" eb="17">
      <t>ケンコウカンリシエン</t>
    </rPh>
    <phoneticPr fontId="3"/>
  </si>
  <si>
    <t>会計年度任用職員に対する経験年数や学歴による加算</t>
    <rPh sb="0" eb="2">
      <t>カイケイ</t>
    </rPh>
    <rPh sb="2" eb="4">
      <t>ネンド</t>
    </rPh>
    <rPh sb="4" eb="6">
      <t>ニンヨウ</t>
    </rPh>
    <rPh sb="6" eb="8">
      <t>ショクイン</t>
    </rPh>
    <rPh sb="9" eb="10">
      <t>タイ</t>
    </rPh>
    <rPh sb="12" eb="14">
      <t>ケイケン</t>
    </rPh>
    <rPh sb="14" eb="16">
      <t>ネンスウ</t>
    </rPh>
    <rPh sb="17" eb="19">
      <t>ガクレキ</t>
    </rPh>
    <rPh sb="22" eb="24">
      <t>カサン</t>
    </rPh>
    <phoneticPr fontId="3"/>
  </si>
  <si>
    <t>任期付職員及び会計年度任用職員のみ実施</t>
    <rPh sb="0" eb="2">
      <t>ニンキ</t>
    </rPh>
    <rPh sb="2" eb="3">
      <t>ツキ</t>
    </rPh>
    <rPh sb="3" eb="5">
      <t>ショクイン</t>
    </rPh>
    <rPh sb="5" eb="6">
      <t>オヨ</t>
    </rPh>
    <rPh sb="7" eb="9">
      <t>カイケイ</t>
    </rPh>
    <rPh sb="9" eb="11">
      <t>ネンド</t>
    </rPh>
    <rPh sb="11" eb="13">
      <t>ニンヨウ</t>
    </rPh>
    <rPh sb="13" eb="15">
      <t>ショクイン</t>
    </rPh>
    <rPh sb="17" eb="19">
      <t>ジッシ</t>
    </rPh>
    <phoneticPr fontId="3"/>
  </si>
  <si>
    <t>①海ほおずき、②道の駅「伊勢志摩」、③安乗岬園地休憩舎、④浜島診療所</t>
    <rPh sb="1" eb="2">
      <t>ウミ</t>
    </rPh>
    <rPh sb="8" eb="9">
      <t>ミチ</t>
    </rPh>
    <rPh sb="10" eb="11">
      <t>エキ</t>
    </rPh>
    <rPh sb="12" eb="16">
      <t>イセシマ</t>
    </rPh>
    <rPh sb="19" eb="27">
      <t>アノリミサキエンチキュウケイシャ</t>
    </rPh>
    <rPh sb="29" eb="34">
      <t>ハマジマシンリョウショ</t>
    </rPh>
    <phoneticPr fontId="3"/>
  </si>
  <si>
    <t>社会保険等への加入（適用除外を含む）を入札参加資格要件とする取組を行っている。</t>
    <phoneticPr fontId="3"/>
  </si>
  <si>
    <t>労働者賃金等の労働条件は、労使間の合意で定めるべきであり、基本的には労働基準法やその他関係法令の中で確保すべきと考えるため。</t>
    <rPh sb="0" eb="2">
      <t>ロウドウ</t>
    </rPh>
    <rPh sb="2" eb="3">
      <t>シャ</t>
    </rPh>
    <rPh sb="3" eb="5">
      <t>チンギン</t>
    </rPh>
    <rPh sb="5" eb="6">
      <t>トウ</t>
    </rPh>
    <rPh sb="7" eb="9">
      <t>ロウドウ</t>
    </rPh>
    <rPh sb="9" eb="11">
      <t>ジョウケン</t>
    </rPh>
    <rPh sb="13" eb="15">
      <t>ロウシ</t>
    </rPh>
    <rPh sb="15" eb="16">
      <t>アイダ</t>
    </rPh>
    <rPh sb="17" eb="19">
      <t>ゴウイ</t>
    </rPh>
    <rPh sb="20" eb="21">
      <t>サダ</t>
    </rPh>
    <rPh sb="29" eb="31">
      <t>キホン</t>
    </rPh>
    <rPh sb="31" eb="32">
      <t>テキ</t>
    </rPh>
    <rPh sb="34" eb="36">
      <t>ロウドウ</t>
    </rPh>
    <rPh sb="36" eb="39">
      <t>キジュンホウ</t>
    </rPh>
    <rPh sb="42" eb="43">
      <t>タ</t>
    </rPh>
    <rPh sb="43" eb="45">
      <t>カンケイ</t>
    </rPh>
    <rPh sb="45" eb="47">
      <t>ホウレイ</t>
    </rPh>
    <rPh sb="48" eb="49">
      <t>ナカ</t>
    </rPh>
    <rPh sb="50" eb="52">
      <t>カクホ</t>
    </rPh>
    <rPh sb="56" eb="57">
      <t>カンガ</t>
    </rPh>
    <phoneticPr fontId="3"/>
  </si>
  <si>
    <t>200000円～</t>
    <rPh sb="6" eb="7">
      <t>エン</t>
    </rPh>
    <phoneticPr fontId="3"/>
  </si>
  <si>
    <t>148500円～</t>
    <rPh sb="6" eb="7">
      <t>エン</t>
    </rPh>
    <phoneticPr fontId="3"/>
  </si>
  <si>
    <t>905円～</t>
    <rPh sb="3" eb="4">
      <t>エン</t>
    </rPh>
    <phoneticPr fontId="3"/>
  </si>
  <si>
    <t>1360円～</t>
    <rPh sb="4" eb="5">
      <t>エン</t>
    </rPh>
    <phoneticPr fontId="3"/>
  </si>
  <si>
    <t>36,519/46,904</t>
    <phoneticPr fontId="3"/>
  </si>
  <si>
    <t>検査件数と陽性者数は不明
陽性者累計数：5,037人</t>
    <rPh sb="0" eb="2">
      <t>ケンサ</t>
    </rPh>
    <rPh sb="2" eb="4">
      <t>ケンスウ</t>
    </rPh>
    <rPh sb="5" eb="7">
      <t>ヨウセイ</t>
    </rPh>
    <rPh sb="7" eb="8">
      <t>シャ</t>
    </rPh>
    <rPh sb="8" eb="9">
      <t>スウ</t>
    </rPh>
    <rPh sb="10" eb="12">
      <t>フメイ</t>
    </rPh>
    <rPh sb="13" eb="15">
      <t>ヨウセイ</t>
    </rPh>
    <rPh sb="15" eb="16">
      <t>シャ</t>
    </rPh>
    <rPh sb="16" eb="18">
      <t>ルイケイ</t>
    </rPh>
    <rPh sb="18" eb="19">
      <t>スウ</t>
    </rPh>
    <rPh sb="21" eb="26">
      <t>０３７ニン</t>
    </rPh>
    <phoneticPr fontId="3"/>
  </si>
  <si>
    <t>・自宅生活支援品給付事業
・高齢者生活応援商品券事業
・スクールバス増便</t>
    <rPh sb="1" eb="3">
      <t>ジタク</t>
    </rPh>
    <rPh sb="3" eb="5">
      <t>セイカツ</t>
    </rPh>
    <rPh sb="5" eb="7">
      <t>シエン</t>
    </rPh>
    <rPh sb="7" eb="8">
      <t>ヒン</t>
    </rPh>
    <rPh sb="8" eb="10">
      <t>キュウフ</t>
    </rPh>
    <rPh sb="10" eb="12">
      <t>ジギョウ</t>
    </rPh>
    <rPh sb="34" eb="36">
      <t>ゾウビン</t>
    </rPh>
    <phoneticPr fontId="3"/>
  </si>
  <si>
    <t>13：1</t>
    <phoneticPr fontId="3"/>
  </si>
  <si>
    <t>病院7
診療所5</t>
    <rPh sb="0" eb="2">
      <t>ビョウイン</t>
    </rPh>
    <rPh sb="4" eb="6">
      <t>シンリョウ</t>
    </rPh>
    <rPh sb="6" eb="7">
      <t>ショ</t>
    </rPh>
    <phoneticPr fontId="3"/>
  </si>
  <si>
    <t>一次</t>
    <rPh sb="0" eb="2">
      <t>イチジ</t>
    </rPh>
    <phoneticPr fontId="3"/>
  </si>
  <si>
    <t>直近の該当者には済。
他は、条例制定後</t>
    <rPh sb="0" eb="2">
      <t>チョッキン</t>
    </rPh>
    <rPh sb="3" eb="6">
      <t>ガイトウシャ</t>
    </rPh>
    <rPh sb="8" eb="9">
      <t>スミ</t>
    </rPh>
    <rPh sb="11" eb="12">
      <t>ホカ</t>
    </rPh>
    <rPh sb="14" eb="16">
      <t>ジョウレイ</t>
    </rPh>
    <rPh sb="16" eb="18">
      <t>セイテイ</t>
    </rPh>
    <rPh sb="18" eb="19">
      <t>ゴ</t>
    </rPh>
    <phoneticPr fontId="3"/>
  </si>
  <si>
    <t>順次</t>
    <rPh sb="0" eb="2">
      <t>ジュンジ</t>
    </rPh>
    <phoneticPr fontId="3"/>
  </si>
  <si>
    <t>職員配置</t>
    <rPh sb="0" eb="2">
      <t>ショクイン</t>
    </rPh>
    <rPh sb="2" eb="4">
      <t>ハイチ</t>
    </rPh>
    <phoneticPr fontId="3"/>
  </si>
  <si>
    <t>正規以外に実施</t>
    <rPh sb="0" eb="2">
      <t>セイキ</t>
    </rPh>
    <rPh sb="2" eb="4">
      <t>イガイ</t>
    </rPh>
    <rPh sb="5" eb="7">
      <t>ジッシ</t>
    </rPh>
    <phoneticPr fontId="3"/>
  </si>
  <si>
    <t>1級5号</t>
    <rPh sb="1" eb="2">
      <t>キュウ</t>
    </rPh>
    <rPh sb="3" eb="4">
      <t>ゴウ</t>
    </rPh>
    <phoneticPr fontId="3"/>
  </si>
  <si>
    <t>５５歳に達した翌年より昇給ストップ</t>
    <rPh sb="2" eb="3">
      <t>サイ</t>
    </rPh>
    <rPh sb="4" eb="5">
      <t>タッ</t>
    </rPh>
    <rPh sb="7" eb="9">
      <t>ヨクネン</t>
    </rPh>
    <rPh sb="11" eb="13">
      <t>ショウキュウ</t>
    </rPh>
    <phoneticPr fontId="3"/>
  </si>
  <si>
    <t>条例制定後の予定</t>
    <rPh sb="0" eb="5">
      <t>ジョウレイセイテイゴ</t>
    </rPh>
    <rPh sb="6" eb="8">
      <t>ヨテイ</t>
    </rPh>
    <phoneticPr fontId="3"/>
  </si>
  <si>
    <t>条例制定後</t>
    <rPh sb="0" eb="5">
      <t>ジョウレイセイテイゴ</t>
    </rPh>
    <phoneticPr fontId="3"/>
  </si>
  <si>
    <t>職員の配置</t>
    <rPh sb="0" eb="2">
      <t>ショクイン</t>
    </rPh>
    <rPh sb="3" eb="5">
      <t>ハイチ</t>
    </rPh>
    <phoneticPr fontId="3"/>
  </si>
  <si>
    <t>労働者賃金等の労働条件は、労使間の合意で定めるべきであり、基本的には労働基準法やその他関係法令の中で確保すべきと考えるため</t>
    <rPh sb="0" eb="3">
      <t>ロウドウシャ</t>
    </rPh>
    <rPh sb="3" eb="6">
      <t>チンギントウ</t>
    </rPh>
    <rPh sb="7" eb="11">
      <t>ロウドウジョウケン</t>
    </rPh>
    <rPh sb="13" eb="16">
      <t>ロウシカン</t>
    </rPh>
    <rPh sb="17" eb="19">
      <t>ゴウイ</t>
    </rPh>
    <rPh sb="20" eb="21">
      <t>サダ</t>
    </rPh>
    <rPh sb="29" eb="32">
      <t>キホンテキ</t>
    </rPh>
    <rPh sb="34" eb="39">
      <t>ロウドウキジュンホウ</t>
    </rPh>
    <rPh sb="42" eb="47">
      <t>タカンケイホウレイ</t>
    </rPh>
    <rPh sb="48" eb="49">
      <t>ナカ</t>
    </rPh>
    <rPh sb="50" eb="52">
      <t>カクホ</t>
    </rPh>
    <rPh sb="56" eb="57">
      <t>カンガ</t>
    </rPh>
    <phoneticPr fontId="3"/>
  </si>
  <si>
    <t>常勤</t>
    <rPh sb="0" eb="2">
      <t>ジョウキン</t>
    </rPh>
    <phoneticPr fontId="3"/>
  </si>
  <si>
    <t>7,500円～10,000円</t>
    <rPh sb="5" eb="6">
      <t>エン</t>
    </rPh>
    <rPh sb="13" eb="14">
      <t>エン</t>
    </rPh>
    <phoneticPr fontId="3"/>
  </si>
  <si>
    <t>936円～1,200円</t>
    <rPh sb="3" eb="4">
      <t>エン</t>
    </rPh>
    <rPh sb="10" eb="11">
      <t>エン</t>
    </rPh>
    <phoneticPr fontId="3"/>
  </si>
  <si>
    <t>7,900円～9,000円</t>
    <rPh sb="5" eb="7">
      <t>エンカラ</t>
    </rPh>
    <rPh sb="12" eb="13">
      <t>エン</t>
    </rPh>
    <phoneticPr fontId="3"/>
  </si>
  <si>
    <t>950円～1,000円</t>
    <rPh sb="3" eb="5">
      <t>エンカラ</t>
    </rPh>
    <rPh sb="10" eb="11">
      <t>エン</t>
    </rPh>
    <phoneticPr fontId="3"/>
  </si>
  <si>
    <t>1,200円～1,300円</t>
    <rPh sb="5" eb="7">
      <t>エンカラ</t>
    </rPh>
    <rPh sb="12" eb="13">
      <t>エン</t>
    </rPh>
    <phoneticPr fontId="3"/>
  </si>
  <si>
    <t>5,680/7,870</t>
    <phoneticPr fontId="3"/>
  </si>
  <si>
    <t>１億3,552万円</t>
    <rPh sb="1" eb="2">
      <t>オク</t>
    </rPh>
    <rPh sb="7" eb="9">
      <t>マンエン</t>
    </rPh>
    <phoneticPr fontId="3"/>
  </si>
  <si>
    <t>１級5号</t>
  </si>
  <si>
    <t>55歳に達した翌年より定昇ストップ</t>
  </si>
  <si>
    <t>条例制定後の予定</t>
  </si>
  <si>
    <t>2023年1月頃</t>
  </si>
  <si>
    <t>①職員の配置、②職員の業務</t>
  </si>
  <si>
    <t>本人、主治医、所属課等が連携をとり、復職に向けて段階的に出勤をしていき、完全復職を目指すようにしている。</t>
  </si>
  <si>
    <t>主任保育士、低年齢児担当、障害児加配保育士等人件費補助</t>
  </si>
  <si>
    <t>○2施設（令和元年度）</t>
    <rPh sb="2" eb="4">
      <t>シセツ</t>
    </rPh>
    <rPh sb="5" eb="7">
      <t>レイワ</t>
    </rPh>
    <rPh sb="7" eb="9">
      <t>ガンネン</t>
    </rPh>
    <rPh sb="9" eb="10">
      <t>ド</t>
    </rPh>
    <phoneticPr fontId="4"/>
  </si>
  <si>
    <t>労働基準法やその他関係法令の中で確保すべきと考えるため</t>
  </si>
  <si>
    <t>144,000円～200,000円</t>
  </si>
  <si>
    <t>常勤</t>
  </si>
  <si>
    <t>905円～1,320円</t>
  </si>
  <si>
    <t>149,000円～
167,000円</t>
  </si>
  <si>
    <t>950円～1,320円</t>
  </si>
  <si>
    <t>国・三重県の方針に基づき対策を実施</t>
    <rPh sb="0" eb="1">
      <t>クニ</t>
    </rPh>
    <rPh sb="2" eb="5">
      <t>ミエケン</t>
    </rPh>
    <rPh sb="6" eb="8">
      <t>ホウシン</t>
    </rPh>
    <rPh sb="9" eb="10">
      <t>モト</t>
    </rPh>
    <rPh sb="12" eb="14">
      <t>タイサク</t>
    </rPh>
    <rPh sb="15" eb="17">
      <t>ジッシ</t>
    </rPh>
    <phoneticPr fontId="74"/>
  </si>
  <si>
    <t>10：1</t>
  </si>
  <si>
    <t>二次</t>
    <rPh sb="0" eb="2">
      <t>ニジ</t>
    </rPh>
    <phoneticPr fontId="5"/>
  </si>
  <si>
    <t>当然財務</t>
    <rPh sb="0" eb="2">
      <t>トウゼン</t>
    </rPh>
    <rPh sb="2" eb="4">
      <t>ザイム</t>
    </rPh>
    <phoneticPr fontId="4"/>
  </si>
  <si>
    <t>ない</t>
    <phoneticPr fontId="3"/>
  </si>
  <si>
    <t>実施済み</t>
    <rPh sb="0" eb="3">
      <t>ジッシズ</t>
    </rPh>
    <phoneticPr fontId="3"/>
  </si>
  <si>
    <t>2,023年2月頃</t>
    <rPh sb="1" eb="9">
      <t>023ネン2ガツゴロ</t>
    </rPh>
    <phoneticPr fontId="3"/>
  </si>
  <si>
    <t>①職員の配置</t>
    <rPh sb="1" eb="3">
      <t>ショクイン</t>
    </rPh>
    <rPh sb="4" eb="6">
      <t>ハイチ</t>
    </rPh>
    <phoneticPr fontId="3"/>
  </si>
  <si>
    <t>主治医の意見などを聞き、復職が可能となれば、職場復帰計画を作成し、段階を踏みながら復帰を目指す</t>
    <rPh sb="0" eb="3">
      <t>シュジイ</t>
    </rPh>
    <rPh sb="4" eb="6">
      <t>イケン</t>
    </rPh>
    <rPh sb="9" eb="10">
      <t>キ</t>
    </rPh>
    <rPh sb="12" eb="14">
      <t>フクショク</t>
    </rPh>
    <rPh sb="15" eb="17">
      <t>カノウ</t>
    </rPh>
    <rPh sb="22" eb="28">
      <t>ショクバフッキケイカク</t>
    </rPh>
    <rPh sb="29" eb="31">
      <t>サクセイ</t>
    </rPh>
    <rPh sb="33" eb="35">
      <t>ダンカイ</t>
    </rPh>
    <rPh sb="36" eb="37">
      <t>フ</t>
    </rPh>
    <rPh sb="41" eb="43">
      <t>フッキ</t>
    </rPh>
    <rPh sb="44" eb="46">
      <t>メザ</t>
    </rPh>
    <phoneticPr fontId="3"/>
  </si>
  <si>
    <t>〇</t>
    <phoneticPr fontId="3"/>
  </si>
  <si>
    <t>実施</t>
    <phoneticPr fontId="3"/>
  </si>
  <si>
    <t>障害児担当保育士の人件費補助</t>
    <rPh sb="0" eb="8">
      <t>ショウガイジタントウホイクシ</t>
    </rPh>
    <rPh sb="9" eb="12">
      <t>ジンケンヒ</t>
    </rPh>
    <rPh sb="12" eb="14">
      <t>ホジョ</t>
    </rPh>
    <phoneticPr fontId="3"/>
  </si>
  <si>
    <t>〇社会保険加入への徹底に関する指導等を行っている。</t>
    <rPh sb="1" eb="7">
      <t>シャカイホケンカニュウ</t>
    </rPh>
    <rPh sb="9" eb="11">
      <t>テッテイ</t>
    </rPh>
    <rPh sb="12" eb="13">
      <t>カン</t>
    </rPh>
    <rPh sb="15" eb="18">
      <t>シドウトウ</t>
    </rPh>
    <rPh sb="19" eb="20">
      <t>オコナ</t>
    </rPh>
    <phoneticPr fontId="3"/>
  </si>
  <si>
    <t>141,387～146,806</t>
    <phoneticPr fontId="3"/>
  </si>
  <si>
    <t>常勤</t>
    <rPh sb="0" eb="2">
      <t>ジョウキン</t>
    </rPh>
    <phoneticPr fontId="3"/>
  </si>
  <si>
    <t>940円</t>
    <rPh sb="3" eb="4">
      <t>エン</t>
    </rPh>
    <phoneticPr fontId="3"/>
  </si>
  <si>
    <t>143,129～163,940</t>
    <phoneticPr fontId="3"/>
  </si>
  <si>
    <t>940～1,800円</t>
    <rPh sb="9" eb="10">
      <t>エン</t>
    </rPh>
    <phoneticPr fontId="3"/>
  </si>
  <si>
    <t>11,624/14,403</t>
    <phoneticPr fontId="3"/>
  </si>
  <si>
    <t>当町では検査未実施</t>
    <rPh sb="0" eb="2">
      <t>トウチョウ</t>
    </rPh>
    <rPh sb="4" eb="9">
      <t>ケンサミジッシ</t>
    </rPh>
    <phoneticPr fontId="3"/>
  </si>
  <si>
    <t>特にありません</t>
    <rPh sb="0" eb="1">
      <t>トク</t>
    </rPh>
    <phoneticPr fontId="3"/>
  </si>
  <si>
    <t>7,440万円(334万円)</t>
    <rPh sb="5" eb="7">
      <t>マンエン</t>
    </rPh>
    <rPh sb="11" eb="13">
      <t>マンエン</t>
    </rPh>
    <phoneticPr fontId="3"/>
  </si>
  <si>
    <t>職員の配置
意欲の低下</t>
    <rPh sb="0" eb="2">
      <t>ショクイン</t>
    </rPh>
    <rPh sb="3" eb="5">
      <t>ハイチ</t>
    </rPh>
    <rPh sb="6" eb="8">
      <t>イヨク</t>
    </rPh>
    <rPh sb="9" eb="11">
      <t>テイカ</t>
    </rPh>
    <phoneticPr fontId="3"/>
  </si>
  <si>
    <t>本人、家族、主治医、所属長、総務課等が連携を密に取り合い、復職にむけての計画を立て、「職場への顔出し」、「職場や仕事になれる」、「通勤になれる」など、段階を踏みながら正式な復帰を目指す</t>
    <rPh sb="14" eb="16">
      <t>ソウム</t>
    </rPh>
    <phoneticPr fontId="3"/>
  </si>
  <si>
    <t>生活保護事務補助</t>
    <rPh sb="0" eb="2">
      <t>セイカツ</t>
    </rPh>
    <rPh sb="2" eb="4">
      <t>ホゴ</t>
    </rPh>
    <rPh sb="4" eb="6">
      <t>ジム</t>
    </rPh>
    <rPh sb="6" eb="8">
      <t>ホジョ</t>
    </rPh>
    <phoneticPr fontId="3"/>
  </si>
  <si>
    <t>会計年度任用職員に対する加算</t>
    <rPh sb="0" eb="8">
      <t>カイケイネンドニンヨウショクイン</t>
    </rPh>
    <rPh sb="9" eb="10">
      <t>タイ</t>
    </rPh>
    <rPh sb="12" eb="14">
      <t>カサン</t>
    </rPh>
    <phoneticPr fontId="3"/>
  </si>
  <si>
    <t>日額　7,500円
月額　171,660円</t>
    <rPh sb="0" eb="2">
      <t>ニチガク</t>
    </rPh>
    <rPh sb="8" eb="9">
      <t>エン</t>
    </rPh>
    <rPh sb="10" eb="12">
      <t>ゲツガク</t>
    </rPh>
    <rPh sb="20" eb="21">
      <t>エン</t>
    </rPh>
    <phoneticPr fontId="3"/>
  </si>
  <si>
    <t>933円～1400円</t>
    <rPh sb="3" eb="4">
      <t>エン</t>
    </rPh>
    <rPh sb="9" eb="10">
      <t>エン</t>
    </rPh>
    <phoneticPr fontId="3"/>
  </si>
  <si>
    <t>11,335／15,877</t>
    <phoneticPr fontId="3"/>
  </si>
  <si>
    <t>検査件数は不明
患者発表は1,204人</t>
    <rPh sb="0" eb="2">
      <t>ケンサ</t>
    </rPh>
    <rPh sb="2" eb="4">
      <t>ケンスウ</t>
    </rPh>
    <rPh sb="5" eb="7">
      <t>フメイ</t>
    </rPh>
    <rPh sb="8" eb="10">
      <t>カンジャ</t>
    </rPh>
    <rPh sb="10" eb="12">
      <t>ハッピョウ</t>
    </rPh>
    <rPh sb="18" eb="19">
      <t>ニン</t>
    </rPh>
    <phoneticPr fontId="3"/>
  </si>
  <si>
    <t>陽性者・濃厚接触者への食料品等の提供（希望者）</t>
    <rPh sb="0" eb="2">
      <t>ヨウセイ</t>
    </rPh>
    <rPh sb="2" eb="3">
      <t>シャ</t>
    </rPh>
    <rPh sb="4" eb="6">
      <t>ノウコウ</t>
    </rPh>
    <rPh sb="6" eb="8">
      <t>セッショク</t>
    </rPh>
    <rPh sb="8" eb="9">
      <t>シャ</t>
    </rPh>
    <rPh sb="11" eb="14">
      <t>ショクリョウヒン</t>
    </rPh>
    <rPh sb="14" eb="15">
      <t>ナド</t>
    </rPh>
    <rPh sb="16" eb="18">
      <t>テイキョウ</t>
    </rPh>
    <rPh sb="19" eb="22">
      <t>キボウシャ</t>
    </rPh>
    <phoneticPr fontId="3"/>
  </si>
  <si>
    <t>55歳以上2号給昇給</t>
    <rPh sb="2" eb="3">
      <t>サイ</t>
    </rPh>
    <rPh sb="3" eb="5">
      <t>イジョウ</t>
    </rPh>
    <rPh sb="6" eb="8">
      <t>ゴウキュウ</t>
    </rPh>
    <rPh sb="8" eb="10">
      <t>ショウキュウ</t>
    </rPh>
    <phoneticPr fontId="3"/>
  </si>
  <si>
    <t>本人、所属長、総務課、産業医等が連携を密に取り合い、業務量の調整などをして、段階的な復帰をめざす</t>
    <phoneticPr fontId="3"/>
  </si>
  <si>
    <t>障がい者の雇用人数を増やす。</t>
    <phoneticPr fontId="3"/>
  </si>
  <si>
    <t>会計年度任用職員に対する経験年数加算</t>
    <rPh sb="0" eb="2">
      <t>カイケイ</t>
    </rPh>
    <rPh sb="2" eb="4">
      <t>ネンド</t>
    </rPh>
    <rPh sb="4" eb="6">
      <t>ニンヨウ</t>
    </rPh>
    <rPh sb="6" eb="8">
      <t>ショクイン</t>
    </rPh>
    <rPh sb="9" eb="10">
      <t>タイ</t>
    </rPh>
    <rPh sb="12" eb="14">
      <t>ケイケン</t>
    </rPh>
    <rPh sb="14" eb="16">
      <t>ネンスウ</t>
    </rPh>
    <rPh sb="16" eb="18">
      <t>カサン</t>
    </rPh>
    <phoneticPr fontId="3"/>
  </si>
  <si>
    <t>把握していない</t>
    <rPh sb="0" eb="2">
      <t>ハアク</t>
    </rPh>
    <phoneticPr fontId="3"/>
  </si>
  <si>
    <t>○御浜町放課後児童クラブ</t>
    <rPh sb="1" eb="4">
      <t>ミハマチョウ</t>
    </rPh>
    <rPh sb="4" eb="7">
      <t>ホウカゴ</t>
    </rPh>
    <rPh sb="7" eb="9">
      <t>ジドウ</t>
    </rPh>
    <phoneticPr fontId="3"/>
  </si>
  <si>
    <t>適正な賃金確保は重要な課題であるが、労使間の合意等他法令を踏まえ慎重にすべきとと考える。</t>
    <rPh sb="0" eb="2">
      <t>テキセイ</t>
    </rPh>
    <rPh sb="3" eb="7">
      <t>チンギンカクホ</t>
    </rPh>
    <rPh sb="8" eb="10">
      <t>ジュウヨウ</t>
    </rPh>
    <rPh sb="11" eb="13">
      <t>カダイ</t>
    </rPh>
    <rPh sb="18" eb="21">
      <t>ロウシカン</t>
    </rPh>
    <rPh sb="22" eb="25">
      <t>ゴウイトウ</t>
    </rPh>
    <rPh sb="25" eb="28">
      <t>タホウレイ</t>
    </rPh>
    <rPh sb="29" eb="30">
      <t>フ</t>
    </rPh>
    <rPh sb="32" eb="34">
      <t>シンチョウ</t>
    </rPh>
    <rPh sb="40" eb="41">
      <t>カンガ</t>
    </rPh>
    <phoneticPr fontId="3"/>
  </si>
  <si>
    <t>○（御浜町健康福祉センター・御浜町ツーリストインフォメーションセンター</t>
    <rPh sb="2" eb="5">
      <t>ミハマチョウ</t>
    </rPh>
    <rPh sb="5" eb="9">
      <t>ケンコウフクシ</t>
    </rPh>
    <rPh sb="14" eb="17">
      <t>ミハマチョウ</t>
    </rPh>
    <phoneticPr fontId="3"/>
  </si>
  <si>
    <t>910～990円</t>
    <rPh sb="7" eb="8">
      <t>エン</t>
    </rPh>
    <phoneticPr fontId="3"/>
  </si>
  <si>
    <t>910～1730円</t>
    <rPh sb="8" eb="9">
      <t>エン</t>
    </rPh>
    <phoneticPr fontId="3"/>
  </si>
  <si>
    <t>5,621/8,168</t>
    <phoneticPr fontId="3"/>
  </si>
  <si>
    <t>571/不明</t>
    <rPh sb="4" eb="6">
      <t>フメイ</t>
    </rPh>
    <phoneticPr fontId="3"/>
  </si>
  <si>
    <t>なし</t>
  </si>
  <si>
    <t>復帰に当たり、主治医が勤務軽減必要と認めた場合は、午前、午後、１日４時間の範囲内で一定期間勤務軽減を認めている。そのほか、各所属で休務者に合わせた対応をしている。</t>
    <rPh sb="0" eb="2">
      <t>フッキ</t>
    </rPh>
    <rPh sb="3" eb="4">
      <t>ア</t>
    </rPh>
    <rPh sb="7" eb="10">
      <t>シュジイ</t>
    </rPh>
    <rPh sb="11" eb="15">
      <t>キンムケイゲン</t>
    </rPh>
    <rPh sb="15" eb="17">
      <t>ヒツヨウ</t>
    </rPh>
    <rPh sb="18" eb="19">
      <t>ミト</t>
    </rPh>
    <rPh sb="21" eb="23">
      <t>バアイ</t>
    </rPh>
    <rPh sb="25" eb="27">
      <t>ゴゼン</t>
    </rPh>
    <rPh sb="28" eb="30">
      <t>ゴゴ</t>
    </rPh>
    <rPh sb="32" eb="33">
      <t>ニチ</t>
    </rPh>
    <rPh sb="34" eb="36">
      <t>ジカン</t>
    </rPh>
    <rPh sb="37" eb="39">
      <t>ハンイ</t>
    </rPh>
    <rPh sb="39" eb="40">
      <t>ナイ</t>
    </rPh>
    <rPh sb="41" eb="45">
      <t>イッテイキカン</t>
    </rPh>
    <rPh sb="45" eb="49">
      <t>キンムケイゲン</t>
    </rPh>
    <rPh sb="50" eb="51">
      <t>ミト</t>
    </rPh>
    <rPh sb="61" eb="64">
      <t>カクショゾク</t>
    </rPh>
    <rPh sb="65" eb="68">
      <t>キュウムシャ</t>
    </rPh>
    <rPh sb="69" eb="70">
      <t>ア</t>
    </rPh>
    <rPh sb="73" eb="75">
      <t>タイオウ</t>
    </rPh>
    <phoneticPr fontId="3"/>
  </si>
  <si>
    <t>障害者対象の職員採用試験を実施</t>
    <rPh sb="0" eb="3">
      <t>ショウガイシャ</t>
    </rPh>
    <rPh sb="3" eb="5">
      <t>タイショウ</t>
    </rPh>
    <rPh sb="6" eb="12">
      <t>ショクインサイヨウシケン</t>
    </rPh>
    <rPh sb="13" eb="15">
      <t>ジッシ</t>
    </rPh>
    <phoneticPr fontId="3"/>
  </si>
  <si>
    <t>面接相談、就労支援等　</t>
  </si>
  <si>
    <t>―</t>
  </si>
  <si>
    <t>低年齢児担当及び障害児担当保育士等の人件費補助</t>
  </si>
  <si>
    <t>〇（福祉施設や公園など37施設）</t>
    <rPh sb="2" eb="4">
      <t>フクシ</t>
    </rPh>
    <rPh sb="4" eb="6">
      <t>シセツ</t>
    </rPh>
    <rPh sb="7" eb="9">
      <t>コウエン</t>
    </rPh>
    <rPh sb="13" eb="15">
      <t>シセツ</t>
    </rPh>
    <phoneticPr fontId="3"/>
  </si>
  <si>
    <t>指定管理者制度の見直しによる、新たな運営方法の検証のため</t>
    <rPh sb="0" eb="5">
      <t>シテイカンリシャ</t>
    </rPh>
    <rPh sb="5" eb="7">
      <t>セイド</t>
    </rPh>
    <rPh sb="8" eb="10">
      <t>ミナオ</t>
    </rPh>
    <rPh sb="15" eb="16">
      <t>アラ</t>
    </rPh>
    <rPh sb="18" eb="20">
      <t>ウンエイ</t>
    </rPh>
    <rPh sb="20" eb="22">
      <t>ホウホウ</t>
    </rPh>
    <rPh sb="23" eb="25">
      <t>ケンショウ</t>
    </rPh>
    <phoneticPr fontId="3"/>
  </si>
  <si>
    <t>〇（市入札参加資格は社会保険加入者が要件、法定福利費を明示した請負代金内訳書の確認を実施）</t>
    <rPh sb="2" eb="3">
      <t>シ</t>
    </rPh>
    <rPh sb="3" eb="5">
      <t>ニュウサツ</t>
    </rPh>
    <rPh sb="5" eb="7">
      <t>サンカ</t>
    </rPh>
    <rPh sb="7" eb="9">
      <t>シカク</t>
    </rPh>
    <rPh sb="10" eb="12">
      <t>シャカイ</t>
    </rPh>
    <rPh sb="12" eb="14">
      <t>ホケン</t>
    </rPh>
    <rPh sb="14" eb="17">
      <t>カニュウシャ</t>
    </rPh>
    <rPh sb="18" eb="20">
      <t>ヨウケン</t>
    </rPh>
    <rPh sb="42" eb="44">
      <t>ジッシ</t>
    </rPh>
    <phoneticPr fontId="3"/>
  </si>
  <si>
    <t>他自治体の条例制定の状況を注視しながら、庁内で勉強会を立ち上げるなど、研究を続けている段階にあるため。</t>
    <rPh sb="0" eb="1">
      <t>タ</t>
    </rPh>
    <rPh sb="1" eb="4">
      <t>ジチタイ</t>
    </rPh>
    <rPh sb="5" eb="9">
      <t>ジョウレイセイテイ</t>
    </rPh>
    <rPh sb="10" eb="12">
      <t>ジョウキョウ</t>
    </rPh>
    <rPh sb="13" eb="15">
      <t>チュウシ</t>
    </rPh>
    <rPh sb="20" eb="22">
      <t>チョウナイ</t>
    </rPh>
    <rPh sb="23" eb="26">
      <t>ベンキョウカイ</t>
    </rPh>
    <rPh sb="27" eb="28">
      <t>タ</t>
    </rPh>
    <rPh sb="29" eb="30">
      <t>ア</t>
    </rPh>
    <rPh sb="35" eb="37">
      <t>ケンキュウ</t>
    </rPh>
    <rPh sb="38" eb="39">
      <t>ツヅ</t>
    </rPh>
    <rPh sb="43" eb="45">
      <t>ダンカイ</t>
    </rPh>
    <phoneticPr fontId="3"/>
  </si>
  <si>
    <t xml:space="preserve"> 90,748／140,134</t>
  </si>
  <si>
    <t>桑名市新型コロナウイルス感染症対策本部を設置し、適宜会議を開催してコロナ対策について協議している。</t>
    <rPh sb="0" eb="2">
      <t>クワナシ</t>
    </rPh>
    <rPh sb="2" eb="4">
      <t>シンガタ</t>
    </rPh>
    <rPh sb="11" eb="14">
      <t>カンセンショウ</t>
    </rPh>
    <rPh sb="14" eb="16">
      <t>タイサク</t>
    </rPh>
    <rPh sb="16" eb="18">
      <t>ホンブ</t>
    </rPh>
    <rPh sb="18" eb="20">
      <t>セッチ</t>
    </rPh>
    <rPh sb="23" eb="25">
      <t>テキギ</t>
    </rPh>
    <rPh sb="25" eb="27">
      <t>カイギ</t>
    </rPh>
    <rPh sb="28" eb="30">
      <t>カイサイ</t>
    </rPh>
    <rPh sb="35" eb="37">
      <t>タイサク</t>
    </rPh>
    <rPh sb="41" eb="43">
      <t>キョウギ</t>
    </rPh>
    <phoneticPr fontId="3"/>
  </si>
  <si>
    <t>別途補足あり</t>
    <rPh sb="0" eb="2">
      <t>ベット</t>
    </rPh>
    <rPh sb="2" eb="4">
      <t>ホソク</t>
    </rPh>
    <phoneticPr fontId="3"/>
  </si>
  <si>
    <t>地方独立行政法人</t>
    <rPh sb="0" eb="8">
      <t>チホウドクリツギョウセイホウジン</t>
    </rPh>
    <phoneticPr fontId="3"/>
  </si>
  <si>
    <t xml:space="preserve">・高齢期職員の配置
・職員の年齢構成の歪み
</t>
    <rPh sb="1" eb="4">
      <t>コウレイキ</t>
    </rPh>
    <rPh sb="4" eb="6">
      <t>ショクイン</t>
    </rPh>
    <rPh sb="7" eb="9">
      <t>ハイチ</t>
    </rPh>
    <rPh sb="11" eb="13">
      <t>ショクイン</t>
    </rPh>
    <rPh sb="14" eb="16">
      <t>ネンレイ</t>
    </rPh>
    <rPh sb="16" eb="18">
      <t>コウセイ</t>
    </rPh>
    <rPh sb="19" eb="20">
      <t>ヒズ</t>
    </rPh>
    <phoneticPr fontId="3"/>
  </si>
  <si>
    <t>本人の希望と、主治医の意見を聞きながら、休職期間中に、職場復帰に向けた「ならし勤務」の制度を導入し実施することで、スムーズな復職を目指している。</t>
    <rPh sb="0" eb="2">
      <t>ホンニン</t>
    </rPh>
    <rPh sb="3" eb="5">
      <t>キボウ</t>
    </rPh>
    <rPh sb="7" eb="10">
      <t>シュジイ</t>
    </rPh>
    <rPh sb="11" eb="13">
      <t>イケン</t>
    </rPh>
    <rPh sb="14" eb="15">
      <t>キ</t>
    </rPh>
    <rPh sb="20" eb="22">
      <t>キュウショク</t>
    </rPh>
    <rPh sb="22" eb="25">
      <t>キカンチュウ</t>
    </rPh>
    <rPh sb="27" eb="29">
      <t>ショクバ</t>
    </rPh>
    <rPh sb="29" eb="31">
      <t>フッキ</t>
    </rPh>
    <rPh sb="32" eb="33">
      <t>ム</t>
    </rPh>
    <rPh sb="39" eb="41">
      <t>キンム</t>
    </rPh>
    <rPh sb="43" eb="45">
      <t>セイド</t>
    </rPh>
    <rPh sb="46" eb="48">
      <t>ドウニュウ</t>
    </rPh>
    <rPh sb="49" eb="51">
      <t>ジッシ</t>
    </rPh>
    <rPh sb="62" eb="64">
      <t>フクショク</t>
    </rPh>
    <rPh sb="65" eb="67">
      <t>メザ</t>
    </rPh>
    <phoneticPr fontId="3"/>
  </si>
  <si>
    <t>面接相談、就労支援等　</t>
    <phoneticPr fontId="3"/>
  </si>
  <si>
    <t>会計年度任用職員に対する経験年数による加算</t>
    <rPh sb="0" eb="2">
      <t>カイケイ</t>
    </rPh>
    <rPh sb="2" eb="4">
      <t>ネンド</t>
    </rPh>
    <rPh sb="4" eb="6">
      <t>ニンヨウ</t>
    </rPh>
    <rPh sb="6" eb="8">
      <t>ショクイン</t>
    </rPh>
    <rPh sb="9" eb="10">
      <t>タイ</t>
    </rPh>
    <rPh sb="12" eb="14">
      <t>ケイケン</t>
    </rPh>
    <rPh sb="14" eb="16">
      <t>ネンスウ</t>
    </rPh>
    <rPh sb="19" eb="21">
      <t>カサン</t>
    </rPh>
    <phoneticPr fontId="3"/>
  </si>
  <si>
    <t>〇伊賀市芭蕉翁生家　１施設、地区市民センター　８施設</t>
    <rPh sb="1" eb="4">
      <t>イガシ</t>
    </rPh>
    <rPh sb="4" eb="6">
      <t>バショウ</t>
    </rPh>
    <rPh sb="6" eb="7">
      <t>オキナ</t>
    </rPh>
    <rPh sb="7" eb="9">
      <t>セイカ</t>
    </rPh>
    <rPh sb="11" eb="13">
      <t>シセツ</t>
    </rPh>
    <rPh sb="14" eb="16">
      <t>チク</t>
    </rPh>
    <rPh sb="16" eb="18">
      <t>シミン</t>
    </rPh>
    <rPh sb="24" eb="26">
      <t>シセツ</t>
    </rPh>
    <phoneticPr fontId="3"/>
  </si>
  <si>
    <t>○バイオ燃料センター　１施設</t>
    <rPh sb="4" eb="6">
      <t>ネンリョウ</t>
    </rPh>
    <rPh sb="12" eb="14">
      <t>シセツ</t>
    </rPh>
    <phoneticPr fontId="3"/>
  </si>
  <si>
    <t>施設の廃止のため</t>
    <rPh sb="0" eb="2">
      <t>シセツ</t>
    </rPh>
    <rPh sb="3" eb="5">
      <t>ハイシ</t>
    </rPh>
    <phoneticPr fontId="3"/>
  </si>
  <si>
    <t>148,000～221,600</t>
    <phoneticPr fontId="3"/>
  </si>
  <si>
    <t>905～1,705</t>
    <phoneticPr fontId="3"/>
  </si>
  <si>
    <t>905～1,430</t>
    <phoneticPr fontId="3"/>
  </si>
  <si>
    <t>1,285～1,430</t>
    <phoneticPr fontId="3"/>
  </si>
  <si>
    <t>59,155／87,794</t>
    <phoneticPr fontId="3"/>
  </si>
  <si>
    <t>市では実施していない</t>
    <rPh sb="0" eb="1">
      <t>シ</t>
    </rPh>
    <rPh sb="3" eb="5">
      <t>ジッシ</t>
    </rPh>
    <phoneticPr fontId="3"/>
  </si>
  <si>
    <t>９月補正で水道基本料金の減免（R４年１０月～R５年１月）、生活応援給付事業（住民税の均等割りのみの世帯対象に１万円のギフトカード配布）、子育て世帯生活応援事業（子育て世帯を対象に５千円のデジタルギフト配布）ほか</t>
    <rPh sb="1" eb="2">
      <t>ガツ</t>
    </rPh>
    <rPh sb="2" eb="4">
      <t>ホセイ</t>
    </rPh>
    <rPh sb="5" eb="7">
      <t>スイドウ</t>
    </rPh>
    <rPh sb="7" eb="10">
      <t>キホンリョウ</t>
    </rPh>
    <rPh sb="10" eb="11">
      <t>キン</t>
    </rPh>
    <rPh sb="12" eb="14">
      <t>ゲンメン</t>
    </rPh>
    <rPh sb="17" eb="18">
      <t>ネン</t>
    </rPh>
    <rPh sb="20" eb="21">
      <t>ガツ</t>
    </rPh>
    <rPh sb="24" eb="25">
      <t>ネン</t>
    </rPh>
    <rPh sb="26" eb="27">
      <t>ガツ</t>
    </rPh>
    <rPh sb="29" eb="31">
      <t>セイカツ</t>
    </rPh>
    <rPh sb="31" eb="33">
      <t>オウエン</t>
    </rPh>
    <rPh sb="33" eb="35">
      <t>キュウフ</t>
    </rPh>
    <rPh sb="35" eb="37">
      <t>ジギョウ</t>
    </rPh>
    <rPh sb="38" eb="41">
      <t>ジュウミンゼイ</t>
    </rPh>
    <rPh sb="42" eb="45">
      <t>キントウワ</t>
    </rPh>
    <rPh sb="49" eb="51">
      <t>セタイ</t>
    </rPh>
    <rPh sb="51" eb="53">
      <t>タイショウ</t>
    </rPh>
    <rPh sb="55" eb="57">
      <t>マンエン</t>
    </rPh>
    <rPh sb="64" eb="66">
      <t>ハイフ</t>
    </rPh>
    <rPh sb="68" eb="70">
      <t>コソダ</t>
    </rPh>
    <rPh sb="71" eb="73">
      <t>セタイ</t>
    </rPh>
    <rPh sb="73" eb="75">
      <t>セイカツ</t>
    </rPh>
    <rPh sb="75" eb="77">
      <t>オウエン</t>
    </rPh>
    <rPh sb="77" eb="79">
      <t>ジギョウ</t>
    </rPh>
    <rPh sb="80" eb="82">
      <t>コソダ</t>
    </rPh>
    <rPh sb="83" eb="85">
      <t>セタイ</t>
    </rPh>
    <rPh sb="86" eb="88">
      <t>タイショウ</t>
    </rPh>
    <rPh sb="90" eb="92">
      <t>センエン</t>
    </rPh>
    <rPh sb="100" eb="102">
      <t>ハイフ</t>
    </rPh>
    <phoneticPr fontId="3"/>
  </si>
  <si>
    <t>特になし</t>
    <rPh sb="0" eb="1">
      <t>トク</t>
    </rPh>
    <phoneticPr fontId="3"/>
  </si>
  <si>
    <t>6,126/8,956</t>
    <phoneticPr fontId="3"/>
  </si>
  <si>
    <t>764/不明</t>
    <rPh sb="4" eb="6">
      <t>フメイ</t>
    </rPh>
    <phoneticPr fontId="3"/>
  </si>
  <si>
    <t>・無自覚・無症状の濃厚接触者に対して無料のＰＣＲ検査を実施。
・感染者・濃厚接触者に対しての生活支援物資の提供</t>
    <rPh sb="1" eb="4">
      <t>ムジカク</t>
    </rPh>
    <rPh sb="5" eb="8">
      <t>ムショウジョウ</t>
    </rPh>
    <rPh sb="9" eb="11">
      <t>ノウコウ</t>
    </rPh>
    <rPh sb="11" eb="14">
      <t>セッショクシャ</t>
    </rPh>
    <rPh sb="15" eb="16">
      <t>タイ</t>
    </rPh>
    <rPh sb="18" eb="20">
      <t>ムリョウ</t>
    </rPh>
    <rPh sb="24" eb="26">
      <t>ケンサ</t>
    </rPh>
    <rPh sb="27" eb="29">
      <t>ジッシ</t>
    </rPh>
    <rPh sb="32" eb="35">
      <t>カンセンシャ</t>
    </rPh>
    <rPh sb="36" eb="38">
      <t>ノウコウ</t>
    </rPh>
    <rPh sb="38" eb="41">
      <t>セッショクシャ</t>
    </rPh>
    <rPh sb="42" eb="43">
      <t>タイ</t>
    </rPh>
    <rPh sb="46" eb="48">
      <t>セイカツ</t>
    </rPh>
    <rPh sb="48" eb="50">
      <t>シエン</t>
    </rPh>
    <rPh sb="50" eb="52">
      <t>ブッシ</t>
    </rPh>
    <rPh sb="53" eb="55">
      <t>テイキョウ</t>
    </rPh>
    <phoneticPr fontId="3"/>
  </si>
  <si>
    <t xml:space="preserve">給与月額×１２月/｛(１週間の勤務時間数３８．７５時間×５２週）－（祝日等（18）日×１日の勤務時間７．７５時間）｝
</t>
    <phoneticPr fontId="3"/>
  </si>
  <si>
    <t>①職員の配置
②定員管理</t>
    <rPh sb="1" eb="3">
      <t>ショクイン</t>
    </rPh>
    <rPh sb="4" eb="6">
      <t>ハイチ</t>
    </rPh>
    <rPh sb="8" eb="10">
      <t>テイイン</t>
    </rPh>
    <rPh sb="10" eb="12">
      <t>カンリ</t>
    </rPh>
    <phoneticPr fontId="3"/>
  </si>
  <si>
    <t>本人、家族、主治医、所属長、人事係等が連携を密に取り合い、復職に向けての計画を立て、面談や半日勤務などウォーミングアップを行い、正式な復帰を目指す。</t>
    <rPh sb="0" eb="2">
      <t>ホンニン</t>
    </rPh>
    <rPh sb="3" eb="5">
      <t>カゾク</t>
    </rPh>
    <rPh sb="6" eb="9">
      <t>シュジイ</t>
    </rPh>
    <rPh sb="10" eb="13">
      <t>ショゾクチョウ</t>
    </rPh>
    <rPh sb="14" eb="16">
      <t>ジンジ</t>
    </rPh>
    <rPh sb="16" eb="17">
      <t>カカリ</t>
    </rPh>
    <rPh sb="17" eb="18">
      <t>トウ</t>
    </rPh>
    <rPh sb="19" eb="21">
      <t>レンケイ</t>
    </rPh>
    <rPh sb="22" eb="23">
      <t>ミツ</t>
    </rPh>
    <rPh sb="24" eb="25">
      <t>ト</t>
    </rPh>
    <rPh sb="26" eb="27">
      <t>ア</t>
    </rPh>
    <rPh sb="29" eb="31">
      <t>フクショク</t>
    </rPh>
    <rPh sb="32" eb="33">
      <t>ム</t>
    </rPh>
    <rPh sb="36" eb="38">
      <t>ケイカク</t>
    </rPh>
    <rPh sb="39" eb="40">
      <t>タ</t>
    </rPh>
    <rPh sb="42" eb="44">
      <t>メンダン</t>
    </rPh>
    <rPh sb="45" eb="47">
      <t>ハンニチ</t>
    </rPh>
    <rPh sb="47" eb="49">
      <t>キンム</t>
    </rPh>
    <rPh sb="61" eb="62">
      <t>オコナ</t>
    </rPh>
    <rPh sb="64" eb="66">
      <t>セイシキ</t>
    </rPh>
    <rPh sb="67" eb="69">
      <t>フッキ</t>
    </rPh>
    <rPh sb="70" eb="72">
      <t>メザ</t>
    </rPh>
    <phoneticPr fontId="3"/>
  </si>
  <si>
    <t>2021年度末に急な退職により、2022年度当初は未達成となったが、法廷雇用率を達成するために必要な人数としては、1人未満である。なお、2022年度中に障害者手帳を取得した職員がおり、現時点では法定雇用率は達成となっている。</t>
    <rPh sb="4" eb="6">
      <t>ネンド</t>
    </rPh>
    <rPh sb="6" eb="7">
      <t>マツ</t>
    </rPh>
    <rPh sb="8" eb="9">
      <t>キュウ</t>
    </rPh>
    <rPh sb="10" eb="12">
      <t>タイショク</t>
    </rPh>
    <rPh sb="20" eb="22">
      <t>ネンド</t>
    </rPh>
    <rPh sb="22" eb="24">
      <t>トウショ</t>
    </rPh>
    <rPh sb="25" eb="28">
      <t>ミタッセイ</t>
    </rPh>
    <rPh sb="34" eb="36">
      <t>ホウテイ</t>
    </rPh>
    <rPh sb="36" eb="38">
      <t>コヨウ</t>
    </rPh>
    <rPh sb="38" eb="39">
      <t>リツ</t>
    </rPh>
    <rPh sb="40" eb="42">
      <t>タッセイ</t>
    </rPh>
    <rPh sb="47" eb="49">
      <t>ヒツヨウ</t>
    </rPh>
    <rPh sb="50" eb="52">
      <t>ニンズウ</t>
    </rPh>
    <rPh sb="58" eb="59">
      <t>ニン</t>
    </rPh>
    <rPh sb="59" eb="61">
      <t>ミマン</t>
    </rPh>
    <rPh sb="72" eb="74">
      <t>ネンド</t>
    </rPh>
    <rPh sb="74" eb="75">
      <t>チュウ</t>
    </rPh>
    <rPh sb="76" eb="79">
      <t>ショウガイシャ</t>
    </rPh>
    <rPh sb="79" eb="81">
      <t>テチョウ</t>
    </rPh>
    <rPh sb="82" eb="84">
      <t>シュトク</t>
    </rPh>
    <rPh sb="86" eb="88">
      <t>ショクイン</t>
    </rPh>
    <rPh sb="92" eb="95">
      <t>ゲンジテン</t>
    </rPh>
    <rPh sb="97" eb="99">
      <t>ホウテイ</t>
    </rPh>
    <rPh sb="99" eb="101">
      <t>コヨウ</t>
    </rPh>
    <rPh sb="101" eb="102">
      <t>リツ</t>
    </rPh>
    <rPh sb="103" eb="105">
      <t>タッセイ</t>
    </rPh>
    <phoneticPr fontId="3"/>
  </si>
  <si>
    <t>低年齢児担当及び障害児担当保育士等の人件費補助</t>
    <rPh sb="0" eb="3">
      <t>テイネンレイ</t>
    </rPh>
    <rPh sb="3" eb="4">
      <t>ジ</t>
    </rPh>
    <rPh sb="4" eb="6">
      <t>タントウ</t>
    </rPh>
    <rPh sb="6" eb="7">
      <t>オヨ</t>
    </rPh>
    <rPh sb="16" eb="17">
      <t>ナド</t>
    </rPh>
    <rPh sb="18" eb="21">
      <t>ジンケンヒ</t>
    </rPh>
    <rPh sb="21" eb="23">
      <t>ホジョ</t>
    </rPh>
    <phoneticPr fontId="3"/>
  </si>
  <si>
    <t>実施（会計年度任用職員のみ）</t>
    <rPh sb="0" eb="2">
      <t>ジッシ</t>
    </rPh>
    <rPh sb="3" eb="5">
      <t>カイケイ</t>
    </rPh>
    <rPh sb="5" eb="7">
      <t>ネンド</t>
    </rPh>
    <rPh sb="7" eb="9">
      <t>ニンヨウ</t>
    </rPh>
    <rPh sb="9" eb="11">
      <t>ショクイン</t>
    </rPh>
    <phoneticPr fontId="3"/>
  </si>
  <si>
    <t>単体としては地方公共団体の問題ではないため、必要であれば、市郡、県単位等での対応が求められる。</t>
    <rPh sb="0" eb="2">
      <t>タンタイ</t>
    </rPh>
    <rPh sb="6" eb="8">
      <t>チホウ</t>
    </rPh>
    <rPh sb="8" eb="10">
      <t>コウキョウ</t>
    </rPh>
    <rPh sb="10" eb="12">
      <t>ダンタイ</t>
    </rPh>
    <rPh sb="13" eb="15">
      <t>モンダイ</t>
    </rPh>
    <rPh sb="22" eb="24">
      <t>ヒツヨウ</t>
    </rPh>
    <rPh sb="29" eb="30">
      <t>シ</t>
    </rPh>
    <rPh sb="30" eb="31">
      <t>グン</t>
    </rPh>
    <rPh sb="32" eb="35">
      <t>ケンタンイ</t>
    </rPh>
    <rPh sb="35" eb="36">
      <t>トウ</t>
    </rPh>
    <rPh sb="38" eb="40">
      <t>タイオウ</t>
    </rPh>
    <rPh sb="41" eb="42">
      <t>モト</t>
    </rPh>
    <phoneticPr fontId="3"/>
  </si>
  <si>
    <t>146100～182200</t>
    <phoneticPr fontId="3"/>
  </si>
  <si>
    <t>905～1450</t>
    <phoneticPr fontId="3"/>
  </si>
  <si>
    <t>14,871/22,893</t>
    <phoneticPr fontId="3"/>
  </si>
  <si>
    <t>2,655/把握できない</t>
    <rPh sb="6" eb="8">
      <t>ハアク</t>
    </rPh>
    <phoneticPr fontId="3"/>
  </si>
  <si>
    <t>6,471万円</t>
    <rPh sb="5" eb="7">
      <t>マンエン</t>
    </rPh>
    <phoneticPr fontId="3"/>
  </si>
  <si>
    <t>ストレスチェックの実施により、自らのストレスの状況について気付きを促し、メンタル不調のリスクを低減させるとともに職場環境の改善につなげている。</t>
    <rPh sb="9" eb="11">
      <t>ジッシ</t>
    </rPh>
    <rPh sb="15" eb="16">
      <t>ミズカ</t>
    </rPh>
    <rPh sb="23" eb="25">
      <t>ジョウキョウ</t>
    </rPh>
    <rPh sb="29" eb="30">
      <t>キ</t>
    </rPh>
    <rPh sb="30" eb="31">
      <t>ヅ</t>
    </rPh>
    <rPh sb="33" eb="34">
      <t>ウナガ</t>
    </rPh>
    <rPh sb="40" eb="42">
      <t>フチョウ</t>
    </rPh>
    <rPh sb="47" eb="49">
      <t>テイゲン</t>
    </rPh>
    <rPh sb="56" eb="58">
      <t>ショクバ</t>
    </rPh>
    <rPh sb="58" eb="60">
      <t>カンキョウ</t>
    </rPh>
    <rPh sb="61" eb="63">
      <t>カイゼン</t>
    </rPh>
    <phoneticPr fontId="3"/>
  </si>
  <si>
    <t>経験年数による加算</t>
    <phoneticPr fontId="3"/>
  </si>
  <si>
    <t>236,600～331,600</t>
    <phoneticPr fontId="3"/>
  </si>
  <si>
    <t>910円～1,300円</t>
    <rPh sb="3" eb="4">
      <t>エン</t>
    </rPh>
    <rPh sb="10" eb="11">
      <t>エン</t>
    </rPh>
    <phoneticPr fontId="3"/>
  </si>
  <si>
    <t>9,314/11,481</t>
    <phoneticPr fontId="3"/>
  </si>
  <si>
    <t>濃厚接触者に対する生活物資支援</t>
    <rPh sb="0" eb="2">
      <t>ノウコウ</t>
    </rPh>
    <rPh sb="2" eb="5">
      <t>セッショクシャ</t>
    </rPh>
    <rPh sb="6" eb="7">
      <t>タイ</t>
    </rPh>
    <rPh sb="9" eb="11">
      <t>セイカツ</t>
    </rPh>
    <rPh sb="11" eb="13">
      <t>ブッシ</t>
    </rPh>
    <rPh sb="13" eb="15">
      <t>シエン</t>
    </rPh>
    <phoneticPr fontId="3"/>
  </si>
  <si>
    <t>13:1</t>
    <phoneticPr fontId="3"/>
  </si>
  <si>
    <t>一部適用（財務）</t>
    <rPh sb="0" eb="2">
      <t>イチブ</t>
    </rPh>
    <rPh sb="2" eb="4">
      <t>テキヨウ</t>
    </rPh>
    <rPh sb="5" eb="7">
      <t>ザイム</t>
    </rPh>
    <phoneticPr fontId="3"/>
  </si>
  <si>
    <t xml:space="preserve">給与月額×１２月/｛(１週間の勤務時間数３８．７５時間×５２週）－（祝日及び年末年始の日数×１日の勤務時間７．７５時間）｝
</t>
    <rPh sb="36" eb="37">
      <t>オヨ</t>
    </rPh>
    <rPh sb="38" eb="40">
      <t>ネンマツ</t>
    </rPh>
    <rPh sb="40" eb="42">
      <t>ネンシ</t>
    </rPh>
    <rPh sb="43" eb="45">
      <t>ニッスウ</t>
    </rPh>
    <phoneticPr fontId="3"/>
  </si>
  <si>
    <t>年度内に行う予定</t>
    <rPh sb="0" eb="3">
      <t>ネンドナイ</t>
    </rPh>
    <rPh sb="4" eb="5">
      <t>オコナ</t>
    </rPh>
    <rPh sb="6" eb="8">
      <t>ヨテイ</t>
    </rPh>
    <phoneticPr fontId="3"/>
  </si>
  <si>
    <t>①役職定年制による職員配置</t>
    <rPh sb="1" eb="3">
      <t>ヤクショク</t>
    </rPh>
    <rPh sb="3" eb="6">
      <t>テイネンセイ</t>
    </rPh>
    <rPh sb="9" eb="11">
      <t>ショクイン</t>
    </rPh>
    <rPh sb="11" eb="13">
      <t>ハイチ</t>
    </rPh>
    <phoneticPr fontId="3"/>
  </si>
  <si>
    <t>ならし勤務を希望する職員に要領に基づき、段階を踏み復職を目指す。</t>
    <rPh sb="3" eb="5">
      <t>キンム</t>
    </rPh>
    <rPh sb="6" eb="8">
      <t>キボウ</t>
    </rPh>
    <rPh sb="10" eb="12">
      <t>ショクイン</t>
    </rPh>
    <rPh sb="13" eb="15">
      <t>ヨウリョウ</t>
    </rPh>
    <rPh sb="16" eb="17">
      <t>モト</t>
    </rPh>
    <rPh sb="20" eb="22">
      <t>ダンカイ</t>
    </rPh>
    <rPh sb="23" eb="24">
      <t>フ</t>
    </rPh>
    <rPh sb="25" eb="27">
      <t>フクショク</t>
    </rPh>
    <rPh sb="28" eb="30">
      <t>メザ</t>
    </rPh>
    <phoneticPr fontId="3"/>
  </si>
  <si>
    <t>158,400～220,000</t>
    <phoneticPr fontId="3"/>
  </si>
  <si>
    <t>1000円</t>
    <rPh sb="4" eb="5">
      <t>エン</t>
    </rPh>
    <phoneticPr fontId="3"/>
  </si>
  <si>
    <t>1,000～1,600</t>
    <phoneticPr fontId="3"/>
  </si>
  <si>
    <t>6,065／7,792</t>
    <phoneticPr fontId="3"/>
  </si>
  <si>
    <t>２類感染症のままの場合</t>
    <rPh sb="1" eb="2">
      <t>ルイ</t>
    </rPh>
    <rPh sb="2" eb="5">
      <t>カンセンショウ</t>
    </rPh>
    <rPh sb="9" eb="11">
      <t>バアイ</t>
    </rPh>
    <phoneticPr fontId="3"/>
  </si>
  <si>
    <t>7141万円</t>
    <rPh sb="4" eb="6">
      <t>マンエン</t>
    </rPh>
    <phoneticPr fontId="3"/>
  </si>
  <si>
    <t>雇用率を達成できるよう、障がい者の雇用確保に努める</t>
    <rPh sb="0" eb="3">
      <t>コヨウリツ</t>
    </rPh>
    <rPh sb="4" eb="6">
      <t>タッセイ</t>
    </rPh>
    <rPh sb="12" eb="13">
      <t>ショウ</t>
    </rPh>
    <rPh sb="15" eb="16">
      <t>シャ</t>
    </rPh>
    <rPh sb="17" eb="19">
      <t>コヨウ</t>
    </rPh>
    <rPh sb="19" eb="21">
      <t>カクホ</t>
    </rPh>
    <rPh sb="22" eb="23">
      <t>ツト</t>
    </rPh>
    <phoneticPr fontId="3"/>
  </si>
  <si>
    <t>7151/10459</t>
    <phoneticPr fontId="3"/>
  </si>
  <si>
    <t>町では把握できません</t>
    <rPh sb="0" eb="1">
      <t>チョウ</t>
    </rPh>
    <rPh sb="3" eb="5">
      <t>ハアク</t>
    </rPh>
    <phoneticPr fontId="3"/>
  </si>
  <si>
    <t>57,947千円</t>
    <rPh sb="6" eb="7">
      <t>セン</t>
    </rPh>
    <rPh sb="7" eb="8">
      <t>エン</t>
    </rPh>
    <phoneticPr fontId="3"/>
  </si>
  <si>
    <t>合計</t>
    <rPh sb="0" eb="2">
      <t>ゴウケイ</t>
    </rPh>
    <phoneticPr fontId="3"/>
  </si>
  <si>
    <t>本人や所属長に対して、臨床心理士によるメンタルヘルス面談を用意している。また、人事課でも相談にのっており、復帰に向けたアドバイスも行っている。長期にわたる病休等になった場合は試し出勤の制度がある。</t>
    <phoneticPr fontId="3"/>
  </si>
  <si>
    <t>①の数字はR4.6.1時点。R4.7より新たに１名雇用。今後も採用を継続予定</t>
    <rPh sb="2" eb="4">
      <t>スウジ</t>
    </rPh>
    <rPh sb="11" eb="13">
      <t>ジテン</t>
    </rPh>
    <rPh sb="20" eb="21">
      <t>アラ</t>
    </rPh>
    <rPh sb="24" eb="25">
      <t>メイ</t>
    </rPh>
    <rPh sb="25" eb="27">
      <t>コヨウ</t>
    </rPh>
    <rPh sb="28" eb="30">
      <t>コンゴ</t>
    </rPh>
    <rPh sb="31" eb="33">
      <t>サイヨウ</t>
    </rPh>
    <rPh sb="34" eb="36">
      <t>ケイゾク</t>
    </rPh>
    <rPh sb="36" eb="38">
      <t>ヨテイ</t>
    </rPh>
    <phoneticPr fontId="3"/>
  </si>
  <si>
    <t>2021年度は町長部局のみで計上しており、2022年度は東員町全体で計上しています。</t>
    <rPh sb="4" eb="6">
      <t>ネンド</t>
    </rPh>
    <rPh sb="7" eb="9">
      <t>チョウチョウ</t>
    </rPh>
    <rPh sb="9" eb="11">
      <t>ブキョク</t>
    </rPh>
    <rPh sb="14" eb="16">
      <t>ケイジョウ</t>
    </rPh>
    <phoneticPr fontId="3"/>
  </si>
  <si>
    <t>Ｐ４</t>
    <phoneticPr fontId="3"/>
  </si>
  <si>
    <t>計</t>
    <rPh sb="0" eb="1">
      <t>ケイ</t>
    </rPh>
    <phoneticPr fontId="3"/>
  </si>
  <si>
    <t>○</t>
    <phoneticPr fontId="3"/>
  </si>
  <si>
    <r>
      <t>⑦　 貴自治体の障害者雇用数と雇用率について （雇用率の母数は全職員です。法定雇用率は地方公共団体</t>
    </r>
    <r>
      <rPr>
        <sz val="10"/>
        <color rgb="FFFF0000"/>
        <rFont val="ＭＳ Ｐゴシック"/>
        <family val="3"/>
        <charset val="128"/>
      </rPr>
      <t>　</t>
    </r>
    <r>
      <rPr>
        <b/>
        <sz val="10"/>
        <color rgb="FFFF0000"/>
        <rFont val="ＭＳ Ｐゴシック"/>
        <family val="3"/>
        <charset val="128"/>
      </rPr>
      <t>2.6％、教育委員会　2.5&amp;</t>
    </r>
    <r>
      <rPr>
        <sz val="10"/>
        <rFont val="ＭＳ Ｐゴシック"/>
        <family val="3"/>
        <charset val="128"/>
      </rPr>
      <t>）</t>
    </r>
    <rPh sb="55" eb="57">
      <t>キョウイク</t>
    </rPh>
    <rPh sb="57" eb="60">
      <t>イインカイ</t>
    </rPh>
    <phoneticPr fontId="3"/>
  </si>
  <si>
    <t xml:space="preserve">過労死防止法が成立しています。従来の厚生労働省の通知（脳血管疾病及び虚血性心疾患等の認定基準について）によると、① 発症１カ月以内の期間で100時間を超える時間外労働があれば、② 発症以前６カ月以内の期間で月間平均80時間を超える時間外労働があれば、過労死等の原因として労災認定するとしています。
　下記に当てはまる職員数は、それぞれ何人でしたか？
</t>
    <rPh sb="150" eb="152">
      <t>カキ</t>
    </rPh>
    <phoneticPr fontId="3"/>
  </si>
  <si>
    <t xml:space="preserve">※①「長期病休者」とは：地方公務員月報・平成21年12月号の63ページから「公務災害または通勤災害によると認められる者も含め疾病等により、年次有給休暇、病気休暇及び休職等の種類を問わず、30日以上又は1ヶ月以上療養している者」をさす。②「メンタル不調による病休者で１週間以上の者」　2021年７月の総務省調査の数値を記載ください。 </t>
    <rPh sb="145" eb="146">
      <t>ネン</t>
    </rPh>
    <rPh sb="147" eb="148">
      <t>ガツ</t>
    </rPh>
    <rPh sb="149" eb="152">
      <t>ソウムショウ</t>
    </rPh>
    <rPh sb="152" eb="154">
      <t>チョウサ</t>
    </rPh>
    <rPh sb="155" eb="157">
      <t>スウチ</t>
    </rPh>
    <rPh sb="158" eb="160">
      <t>キサイ</t>
    </rPh>
    <phoneticPr fontId="3"/>
  </si>
  <si>
    <t>Ｐ６</t>
    <phoneticPr fontId="3"/>
  </si>
  <si>
    <t>P1</t>
    <phoneticPr fontId="3"/>
  </si>
  <si>
    <t>P2</t>
    <phoneticPr fontId="3"/>
  </si>
  <si>
    <t>P3</t>
    <phoneticPr fontId="3"/>
  </si>
  <si>
    <t>※志摩市雇用者数：実人員</t>
    <rPh sb="1" eb="4">
      <t>シマシ</t>
    </rPh>
    <rPh sb="4" eb="7">
      <t>コヨウシャ</t>
    </rPh>
    <rPh sb="7" eb="8">
      <t>スウ</t>
    </rPh>
    <rPh sb="9" eb="10">
      <t>ジツ</t>
    </rPh>
    <rPh sb="10" eb="12">
      <t>ジンイン</t>
    </rPh>
    <phoneticPr fontId="3"/>
  </si>
  <si>
    <t>★地域手当は矛盾した制度。　　★定年制導入：賃金水準はすべて７０％か。「６０歳までの昇給据え置き」１２自治体、「職員説明済み」は４自治体のみ。導入課題は、「職員配置」２４自治体、「業務内容」「意欲の低下」</t>
    <rPh sb="1" eb="3">
      <t>チイキ</t>
    </rPh>
    <rPh sb="3" eb="5">
      <t>テアテ</t>
    </rPh>
    <rPh sb="6" eb="8">
      <t>ムジュン</t>
    </rPh>
    <rPh sb="10" eb="12">
      <t>セイド</t>
    </rPh>
    <rPh sb="16" eb="18">
      <t>テイネン</t>
    </rPh>
    <rPh sb="18" eb="19">
      <t>セイ</t>
    </rPh>
    <rPh sb="19" eb="21">
      <t>ドウニュウ</t>
    </rPh>
    <rPh sb="22" eb="24">
      <t>チンギン</t>
    </rPh>
    <rPh sb="24" eb="26">
      <t>スイジュン</t>
    </rPh>
    <rPh sb="38" eb="39">
      <t>サイ</t>
    </rPh>
    <rPh sb="42" eb="44">
      <t>ショウキュウ</t>
    </rPh>
    <rPh sb="44" eb="45">
      <t>ス</t>
    </rPh>
    <rPh sb="46" eb="47">
      <t>オ</t>
    </rPh>
    <rPh sb="51" eb="54">
      <t>ジチタイ</t>
    </rPh>
    <rPh sb="56" eb="58">
      <t>ショクイン</t>
    </rPh>
    <rPh sb="58" eb="60">
      <t>セツメイ</t>
    </rPh>
    <rPh sb="60" eb="61">
      <t>ズ</t>
    </rPh>
    <rPh sb="65" eb="68">
      <t>ジチタイ</t>
    </rPh>
    <rPh sb="71" eb="73">
      <t>ドウニュウ</t>
    </rPh>
    <rPh sb="73" eb="75">
      <t>カダイ</t>
    </rPh>
    <rPh sb="78" eb="80">
      <t>ショクイン</t>
    </rPh>
    <rPh sb="80" eb="82">
      <t>ハイチ</t>
    </rPh>
    <phoneticPr fontId="3"/>
  </si>
  <si>
    <r>
      <t>Q １－③④⑤　高卒初任給・</t>
    </r>
    <r>
      <rPr>
        <b/>
        <sz val="14"/>
        <color rgb="FFFF0000"/>
        <rFont val="ＭＳ Ｐゴシック"/>
        <family val="3"/>
        <charset val="128"/>
      </rPr>
      <t>定年制</t>
    </r>
    <r>
      <rPr>
        <b/>
        <sz val="14"/>
        <rFont val="ＭＳ Ｐゴシック"/>
        <family val="3"/>
        <charset val="128"/>
      </rPr>
      <t xml:space="preserve">・メンタルヘルスの実態と対策について                                               </t>
    </r>
    <rPh sb="8" eb="10">
      <t>コウソツ</t>
    </rPh>
    <rPh sb="10" eb="13">
      <t>ショニンキュウ</t>
    </rPh>
    <rPh sb="14" eb="17">
      <t>テイネンセイ</t>
    </rPh>
    <rPh sb="26" eb="28">
      <t>ジッタイ</t>
    </rPh>
    <rPh sb="29" eb="31">
      <t>タイサク</t>
    </rPh>
    <phoneticPr fontId="3"/>
  </si>
  <si>
    <r>
      <t>１．</t>
    </r>
    <r>
      <rPr>
        <b/>
        <sz val="14"/>
        <rFont val="Times New Roman"/>
        <family val="1"/>
      </rPr>
      <t xml:space="preserve"> </t>
    </r>
    <r>
      <rPr>
        <b/>
        <sz val="14"/>
        <rFont val="AR丸ゴシック体M"/>
        <family val="3"/>
        <charset val="128"/>
      </rPr>
      <t>貴自治体が雇用している職員数について、ご記入ください。</t>
    </r>
  </si>
  <si>
    <t>★生活保護の「新規開始件数」増加のまま。ケースワーカーの担当数： (21→22）四日市市　132人→127人、伊勢市92人のまま。津市　81人→79.2人</t>
    <rPh sb="1" eb="3">
      <t>セイカツ</t>
    </rPh>
    <rPh sb="3" eb="5">
      <t>ホゴ</t>
    </rPh>
    <rPh sb="7" eb="9">
      <t>シンキ</t>
    </rPh>
    <rPh sb="9" eb="11">
      <t>カイシ</t>
    </rPh>
    <rPh sb="11" eb="13">
      <t>ケンスウ</t>
    </rPh>
    <rPh sb="14" eb="16">
      <t>ゾウカ</t>
    </rPh>
    <rPh sb="28" eb="30">
      <t>タントウ</t>
    </rPh>
    <rPh sb="30" eb="31">
      <t>スウ</t>
    </rPh>
    <rPh sb="40" eb="44">
      <t>ヨ</t>
    </rPh>
    <rPh sb="48" eb="49">
      <t>ニン</t>
    </rPh>
    <rPh sb="53" eb="54">
      <t>ニン</t>
    </rPh>
    <rPh sb="55" eb="58">
      <t>イセシ</t>
    </rPh>
    <rPh sb="60" eb="61">
      <t>ニン</t>
    </rPh>
    <rPh sb="65" eb="67">
      <t>ツシ</t>
    </rPh>
    <rPh sb="70" eb="71">
      <t>ニン</t>
    </rPh>
    <rPh sb="76" eb="77">
      <t>ニン</t>
    </rPh>
    <phoneticPr fontId="3"/>
  </si>
  <si>
    <t>※鈴鹿市措置数は亀山市と重複。</t>
    <rPh sb="1" eb="4">
      <t>スズカシ</t>
    </rPh>
    <rPh sb="4" eb="6">
      <t>ソチ</t>
    </rPh>
    <rPh sb="6" eb="7">
      <t>スウ</t>
    </rPh>
    <rPh sb="8" eb="11">
      <t>カメヤマシ</t>
    </rPh>
    <rPh sb="12" eb="14">
      <t>ジュウフク</t>
    </rPh>
    <phoneticPr fontId="3"/>
  </si>
  <si>
    <t>Ｐ７</t>
    <phoneticPr fontId="3"/>
  </si>
  <si>
    <t>★市町の児童相談、「虐待」が高止まり</t>
    <rPh sb="1" eb="3">
      <t>シマチ</t>
    </rPh>
    <rPh sb="4" eb="6">
      <t>ジドウ</t>
    </rPh>
    <rPh sb="6" eb="8">
      <t>ソウダン</t>
    </rPh>
    <rPh sb="10" eb="12">
      <t>ギャクタイ</t>
    </rPh>
    <rPh sb="14" eb="16">
      <t>タカド</t>
    </rPh>
    <phoneticPr fontId="3"/>
  </si>
  <si>
    <t>・低年齢児、一時預かり、延長保育、障がい児担当保育士の人件費補助　　・職員研修事業</t>
    <rPh sb="1" eb="4">
      <t>テイネンレイ</t>
    </rPh>
    <rPh sb="4" eb="5">
      <t>ジ</t>
    </rPh>
    <rPh sb="6" eb="8">
      <t>イチジ</t>
    </rPh>
    <rPh sb="8" eb="9">
      <t>アズ</t>
    </rPh>
    <rPh sb="12" eb="14">
      <t>エンチョウ</t>
    </rPh>
    <rPh sb="14" eb="16">
      <t>ホイク</t>
    </rPh>
    <rPh sb="17" eb="18">
      <t>ショウ</t>
    </rPh>
    <rPh sb="20" eb="21">
      <t>ジ</t>
    </rPh>
    <rPh sb="21" eb="23">
      <t>タントウ</t>
    </rPh>
    <rPh sb="23" eb="26">
      <t>ホイクシ</t>
    </rPh>
    <rPh sb="27" eb="30">
      <t>ジンケンヒ</t>
    </rPh>
    <rPh sb="30" eb="32">
      <t>ホジョ</t>
    </rPh>
    <rPh sb="35" eb="37">
      <t>ショクイン</t>
    </rPh>
    <rPh sb="37" eb="39">
      <t>ケンシュウ</t>
    </rPh>
    <rPh sb="39" eb="41">
      <t>ジギョウ</t>
    </rPh>
    <phoneticPr fontId="3"/>
  </si>
  <si>
    <t>民間保育所等運営費補助金
※保育士の経験年数に応じた単価により、以下について補助
・正規職員給与改善事業　・職員研修事業</t>
    <rPh sb="0" eb="2">
      <t>ミンカン</t>
    </rPh>
    <rPh sb="2" eb="4">
      <t>ホイク</t>
    </rPh>
    <rPh sb="4" eb="5">
      <t>ショ</t>
    </rPh>
    <rPh sb="5" eb="6">
      <t>トウ</t>
    </rPh>
    <rPh sb="6" eb="9">
      <t>ウンエイヒ</t>
    </rPh>
    <rPh sb="9" eb="12">
      <t>ホジョキン</t>
    </rPh>
    <rPh sb="14" eb="16">
      <t>ホイク</t>
    </rPh>
    <rPh sb="16" eb="17">
      <t>シ</t>
    </rPh>
    <rPh sb="18" eb="20">
      <t>ケイケン</t>
    </rPh>
    <rPh sb="20" eb="22">
      <t>ネンスウ</t>
    </rPh>
    <rPh sb="23" eb="24">
      <t>オウ</t>
    </rPh>
    <rPh sb="26" eb="28">
      <t>タンカ</t>
    </rPh>
    <rPh sb="32" eb="34">
      <t>イカ</t>
    </rPh>
    <rPh sb="38" eb="40">
      <t>ホジョ</t>
    </rPh>
    <rPh sb="42" eb="44">
      <t>セイキ</t>
    </rPh>
    <rPh sb="44" eb="46">
      <t>ショクイン</t>
    </rPh>
    <rPh sb="46" eb="48">
      <t>キュウヨ</t>
    </rPh>
    <rPh sb="48" eb="50">
      <t>カイゼン</t>
    </rPh>
    <rPh sb="50" eb="52">
      <t>ジギョウ</t>
    </rPh>
    <rPh sb="54" eb="56">
      <t>ショクイン</t>
    </rPh>
    <rPh sb="56" eb="58">
      <t>ケンシュウ</t>
    </rPh>
    <rPh sb="58" eb="60">
      <t>ジギョウ</t>
    </rPh>
    <phoneticPr fontId="3"/>
  </si>
  <si>
    <t>・低年齢児担当及び障害児担当保育士等の人件費補助　　・勤続報奨金、住居手当上乗せ支援補助</t>
    <rPh sb="1" eb="4">
      <t>テイネンレイ</t>
    </rPh>
    <rPh sb="4" eb="5">
      <t>ジ</t>
    </rPh>
    <rPh sb="5" eb="7">
      <t>タントウ</t>
    </rPh>
    <rPh sb="7" eb="8">
      <t>オヨ</t>
    </rPh>
    <rPh sb="17" eb="18">
      <t>ナド</t>
    </rPh>
    <rPh sb="19" eb="22">
      <t>ジンケンヒ</t>
    </rPh>
    <rPh sb="22" eb="24">
      <t>ホジョ</t>
    </rPh>
    <rPh sb="27" eb="29">
      <t>キンゾク</t>
    </rPh>
    <rPh sb="29" eb="32">
      <t>ホウショウキン</t>
    </rPh>
    <rPh sb="33" eb="35">
      <t>ジュウキョ</t>
    </rPh>
    <rPh sb="35" eb="37">
      <t>テアテ</t>
    </rPh>
    <rPh sb="37" eb="39">
      <t>ウワノ</t>
    </rPh>
    <rPh sb="40" eb="42">
      <t>シエン</t>
    </rPh>
    <rPh sb="42" eb="44">
      <t>ホジョ</t>
    </rPh>
    <phoneticPr fontId="3"/>
  </si>
  <si>
    <t>・低年齢児保育充実事業費補助金　　・保育対策補助金（加配保育士等賃金）の補助事業を行っている。</t>
    <rPh sb="1" eb="4">
      <t>テイネンレイ</t>
    </rPh>
    <rPh sb="4" eb="5">
      <t>ジ</t>
    </rPh>
    <rPh sb="5" eb="7">
      <t>ホイク</t>
    </rPh>
    <rPh sb="7" eb="9">
      <t>ジュウジツ</t>
    </rPh>
    <rPh sb="9" eb="12">
      <t>ジギョウヒ</t>
    </rPh>
    <rPh sb="12" eb="15">
      <t>ホジョキン</t>
    </rPh>
    <rPh sb="18" eb="20">
      <t>ホイク</t>
    </rPh>
    <rPh sb="20" eb="22">
      <t>タイサク</t>
    </rPh>
    <rPh sb="22" eb="25">
      <t>ホジョキン</t>
    </rPh>
    <rPh sb="26" eb="28">
      <t>カハイ</t>
    </rPh>
    <rPh sb="28" eb="31">
      <t>ホイクシ</t>
    </rPh>
    <rPh sb="31" eb="32">
      <t>トウ</t>
    </rPh>
    <rPh sb="32" eb="34">
      <t>チンギン</t>
    </rPh>
    <rPh sb="36" eb="38">
      <t>ホジョ</t>
    </rPh>
    <rPh sb="38" eb="40">
      <t>ジギョウ</t>
    </rPh>
    <rPh sb="41" eb="42">
      <t>オコナ</t>
    </rPh>
    <phoneticPr fontId="3"/>
  </si>
  <si>
    <t>Ｐ１０</t>
    <phoneticPr fontId="3"/>
  </si>
  <si>
    <t>計</t>
    <rPh sb="0" eb="1">
      <t>ケイ</t>
    </rPh>
    <phoneticPr fontId="3"/>
  </si>
  <si>
    <t>★臨時特例事業の実施は１８市町３２７クラブ</t>
    <rPh sb="1" eb="3">
      <t>リンジ</t>
    </rPh>
    <rPh sb="3" eb="5">
      <t>トクレイ</t>
    </rPh>
    <rPh sb="5" eb="7">
      <t>ジギョウ</t>
    </rPh>
    <rPh sb="8" eb="10">
      <t>ジッシ</t>
    </rPh>
    <rPh sb="13" eb="15">
      <t>シマチ</t>
    </rPh>
    <phoneticPr fontId="3"/>
  </si>
  <si>
    <t>④ 「放課後児童支援員キャリアアップ処遇改善事業」を実施されていますか</t>
    <phoneticPr fontId="3"/>
  </si>
  <si>
    <t>○（御浜町ツーリストインフォメーションセンター）</t>
  </si>
  <si>
    <t>○</t>
    <phoneticPr fontId="3"/>
  </si>
  <si>
    <t>★新たな導入：３市町、検討：４市町</t>
    <rPh sb="1" eb="2">
      <t>アラ</t>
    </rPh>
    <rPh sb="4" eb="6">
      <t>ドウニュウ</t>
    </rPh>
    <rPh sb="8" eb="9">
      <t>シ</t>
    </rPh>
    <rPh sb="9" eb="10">
      <t>マチ</t>
    </rPh>
    <rPh sb="11" eb="13">
      <t>ケントウ</t>
    </rPh>
    <rPh sb="15" eb="17">
      <t>シマチ</t>
    </rPh>
    <phoneticPr fontId="3"/>
  </si>
  <si>
    <t>★導入は2市、検討は5市町</t>
    <rPh sb="1" eb="3">
      <t>ドウニュウ</t>
    </rPh>
    <rPh sb="5" eb="6">
      <t>シ</t>
    </rPh>
    <rPh sb="7" eb="9">
      <t>ケントウ</t>
    </rPh>
    <rPh sb="11" eb="13">
      <t>シマチ</t>
    </rPh>
    <phoneticPr fontId="3"/>
  </si>
  <si>
    <t>148500円～　</t>
    <rPh sb="6" eb="7">
      <t>エン</t>
    </rPh>
    <phoneticPr fontId="3"/>
  </si>
  <si>
    <t>※記載なし</t>
    <rPh sb="1" eb="3">
      <t>キサイ</t>
    </rPh>
    <phoneticPr fontId="3"/>
  </si>
  <si>
    <t>③2月からの処遇改善支援補助金は申請されていますか（新）</t>
    <rPh sb="2" eb="3">
      <t>ガツ</t>
    </rPh>
    <rPh sb="10" eb="12">
      <t>シエン</t>
    </rPh>
    <rPh sb="12" eb="15">
      <t>ホジョキン</t>
    </rPh>
    <rPh sb="26" eb="27">
      <t>シン</t>
    </rPh>
    <phoneticPr fontId="3"/>
  </si>
  <si>
    <t>Ｐ１３</t>
    <phoneticPr fontId="3"/>
  </si>
  <si>
    <t>ⅰ申請した</t>
    <rPh sb="1" eb="3">
      <t>シンセイ</t>
    </rPh>
    <phoneticPr fontId="3"/>
  </si>
  <si>
    <t>★処遇改善支援金の申請は9社協</t>
    <rPh sb="1" eb="3">
      <t>ショグウ</t>
    </rPh>
    <rPh sb="3" eb="5">
      <t>カイゼン</t>
    </rPh>
    <rPh sb="5" eb="7">
      <t>シエン</t>
    </rPh>
    <rPh sb="7" eb="8">
      <t>キン</t>
    </rPh>
    <rPh sb="9" eb="11">
      <t>シンセイ</t>
    </rPh>
    <rPh sb="13" eb="15">
      <t>シャキョウ</t>
    </rPh>
    <phoneticPr fontId="3"/>
  </si>
  <si>
    <t>・管内市町との役割分担と感染状況に応じた対応に関する情報共有</t>
    <rPh sb="1" eb="3">
      <t>カンナイ</t>
    </rPh>
    <rPh sb="3" eb="4">
      <t>シ</t>
    </rPh>
    <rPh sb="4" eb="5">
      <t>マチ</t>
    </rPh>
    <rPh sb="7" eb="9">
      <t>ヤクワリ</t>
    </rPh>
    <rPh sb="9" eb="11">
      <t>ブンタン</t>
    </rPh>
    <rPh sb="12" eb="14">
      <t>カンセン</t>
    </rPh>
    <rPh sb="14" eb="16">
      <t>ジョウキョウ</t>
    </rPh>
    <rPh sb="17" eb="18">
      <t>オウ</t>
    </rPh>
    <rPh sb="20" eb="22">
      <t>タイオウ</t>
    </rPh>
    <rPh sb="23" eb="24">
      <t>カン</t>
    </rPh>
    <rPh sb="26" eb="28">
      <t>ジョウホウ</t>
    </rPh>
    <rPh sb="28" eb="30">
      <t>キョウユウ</t>
    </rPh>
    <phoneticPr fontId="3"/>
  </si>
  <si>
    <t>・子育て支援施設、保育所、幼稚園等感染防止対策事業
・介護・障がいサービス事業所支援事業　・検査センター運営事業（9/30終了）など</t>
    <rPh sb="1" eb="3">
      <t>コソダ</t>
    </rPh>
    <rPh sb="4" eb="6">
      <t>シエン</t>
    </rPh>
    <rPh sb="6" eb="8">
      <t>シセツ</t>
    </rPh>
    <rPh sb="9" eb="11">
      <t>ホイク</t>
    </rPh>
    <rPh sb="11" eb="12">
      <t>ショ</t>
    </rPh>
    <rPh sb="13" eb="16">
      <t>ヨウチエン</t>
    </rPh>
    <rPh sb="16" eb="17">
      <t>トウ</t>
    </rPh>
    <rPh sb="17" eb="19">
      <t>カンセン</t>
    </rPh>
    <rPh sb="19" eb="21">
      <t>ボウシ</t>
    </rPh>
    <rPh sb="21" eb="23">
      <t>タイサク</t>
    </rPh>
    <rPh sb="23" eb="25">
      <t>ジギョウ</t>
    </rPh>
    <rPh sb="27" eb="29">
      <t>カイゴ</t>
    </rPh>
    <rPh sb="30" eb="31">
      <t>ショウ</t>
    </rPh>
    <rPh sb="37" eb="40">
      <t>ジギョウショ</t>
    </rPh>
    <rPh sb="40" eb="42">
      <t>シエン</t>
    </rPh>
    <rPh sb="42" eb="44">
      <t>ジギョウ</t>
    </rPh>
    <rPh sb="46" eb="48">
      <t>ケンサ</t>
    </rPh>
    <rPh sb="52" eb="54">
      <t>ウンエイ</t>
    </rPh>
    <rPh sb="54" eb="56">
      <t>ジギョウ</t>
    </rPh>
    <rPh sb="61" eb="63">
      <t>シュウリョウ</t>
    </rPh>
    <phoneticPr fontId="61"/>
  </si>
  <si>
    <t>不明　（10/19県へ確認※保健所管内別の公表で、市町別の集計はないとのこと。）</t>
    <rPh sb="0" eb="2">
      <t>フメイ</t>
    </rPh>
    <rPh sb="9" eb="10">
      <t>ケン</t>
    </rPh>
    <rPh sb="11" eb="13">
      <t>カクニン</t>
    </rPh>
    <rPh sb="14" eb="17">
      <t>ホケンショ</t>
    </rPh>
    <rPh sb="17" eb="19">
      <t>カンナイ</t>
    </rPh>
    <rPh sb="19" eb="20">
      <t>ベツ</t>
    </rPh>
    <rPh sb="21" eb="23">
      <t>コウヒョウ</t>
    </rPh>
    <rPh sb="25" eb="28">
      <t>シマチベツ</t>
    </rPh>
    <rPh sb="29" eb="31">
      <t>シュウケイ</t>
    </rPh>
    <phoneticPr fontId="3"/>
  </si>
  <si>
    <t>※桑名保健所に確認
　（実態把握無し）</t>
    <rPh sb="1" eb="3">
      <t>クワナ</t>
    </rPh>
    <rPh sb="3" eb="6">
      <t>ホケンジョ</t>
    </rPh>
    <rPh sb="7" eb="9">
      <t>カクニン</t>
    </rPh>
    <rPh sb="12" eb="16">
      <t>ジッタイハアク</t>
    </rPh>
    <rPh sb="16" eb="17">
      <t>ナ</t>
    </rPh>
    <phoneticPr fontId="3"/>
  </si>
  <si>
    <t>・保育園、幼稚園、認定こども園に　おける接触者検査
・三重県が実施する無料検査への協力（検査会場の無償貸出）
・濃厚接触者への生活支援</t>
    <rPh sb="1" eb="4">
      <t>ホイクエン</t>
    </rPh>
    <rPh sb="5" eb="8">
      <t>ヨウチエン</t>
    </rPh>
    <rPh sb="9" eb="11">
      <t>ニンテイ</t>
    </rPh>
    <rPh sb="14" eb="15">
      <t>エン</t>
    </rPh>
    <rPh sb="20" eb="23">
      <t>セッショクシャ</t>
    </rPh>
    <rPh sb="23" eb="25">
      <t>ケンサ</t>
    </rPh>
    <rPh sb="27" eb="30">
      <t>ミエケン</t>
    </rPh>
    <rPh sb="31" eb="33">
      <t>ジッシ</t>
    </rPh>
    <rPh sb="35" eb="37">
      <t>ムリョウ</t>
    </rPh>
    <rPh sb="37" eb="39">
      <t>ケンサ</t>
    </rPh>
    <rPh sb="41" eb="43">
      <t>キョウリョク</t>
    </rPh>
    <rPh sb="44" eb="46">
      <t>ケンサ</t>
    </rPh>
    <rPh sb="46" eb="48">
      <t>カイジョウ</t>
    </rPh>
    <rPh sb="49" eb="51">
      <t>ムショウ</t>
    </rPh>
    <rPh sb="51" eb="53">
      <t>カシダシ</t>
    </rPh>
    <rPh sb="56" eb="58">
      <t>ノウコウ</t>
    </rPh>
    <rPh sb="58" eb="60">
      <t>セッショク</t>
    </rPh>
    <rPh sb="60" eb="61">
      <t>シャ</t>
    </rPh>
    <rPh sb="63" eb="65">
      <t>セイカツ</t>
    </rPh>
    <rPh sb="65" eb="67">
      <t>シエン</t>
    </rPh>
    <phoneticPr fontId="3"/>
  </si>
  <si>
    <t>899//11,330 *
* 9月末人口</t>
    <rPh sb="17" eb="18">
      <t>ツキ</t>
    </rPh>
    <rPh sb="18" eb="19">
      <t>マツ</t>
    </rPh>
    <rPh sb="19" eb="21">
      <t>ジンコウ</t>
    </rPh>
    <phoneticPr fontId="3"/>
  </si>
  <si>
    <t>７／97</t>
    <phoneticPr fontId="3"/>
  </si>
  <si>
    <t xml:space="preserve">9/25三重県発表の尾鷲市累計数　1,429
</t>
    <rPh sb="4" eb="7">
      <t>ミエケン</t>
    </rPh>
    <rPh sb="7" eb="9">
      <t>ハッピョウ</t>
    </rPh>
    <rPh sb="10" eb="13">
      <t>オワセシ</t>
    </rPh>
    <rPh sb="13" eb="15">
      <t>ルイケイ</t>
    </rPh>
    <rPh sb="15" eb="16">
      <t>スウ</t>
    </rPh>
    <phoneticPr fontId="74"/>
  </si>
  <si>
    <t>○</t>
    <phoneticPr fontId="3"/>
  </si>
  <si>
    <t>36,912件
令和４年１月～令和４年９月末まで
陽性者のみ</t>
    <rPh sb="6" eb="7">
      <t>ケン</t>
    </rPh>
    <rPh sb="8" eb="10">
      <t>レイワ</t>
    </rPh>
    <rPh sb="11" eb="12">
      <t>ネン</t>
    </rPh>
    <rPh sb="13" eb="14">
      <t>ガツ</t>
    </rPh>
    <rPh sb="15" eb="17">
      <t>レイワ</t>
    </rPh>
    <rPh sb="18" eb="19">
      <t>ネン</t>
    </rPh>
    <rPh sb="20" eb="21">
      <t>ガツ</t>
    </rPh>
    <rPh sb="21" eb="22">
      <t>マツ</t>
    </rPh>
    <rPh sb="25" eb="28">
      <t>ヨウセイシャ</t>
    </rPh>
    <phoneticPr fontId="3"/>
  </si>
  <si>
    <t>77.86%
接種対象者数での接種率　89.09％</t>
    <rPh sb="7" eb="9">
      <t>セッシュ</t>
    </rPh>
    <rPh sb="9" eb="11">
      <t>タイショウ</t>
    </rPh>
    <rPh sb="11" eb="12">
      <t>シャ</t>
    </rPh>
    <rPh sb="12" eb="13">
      <t>スウ</t>
    </rPh>
    <rPh sb="15" eb="17">
      <t>セッシュ</t>
    </rPh>
    <rPh sb="17" eb="18">
      <t>リツ</t>
    </rPh>
    <phoneticPr fontId="3"/>
  </si>
  <si>
    <t>④　今後、県と保健所の対策で必要だと思われる施策はどれですか（上位３つに○を）</t>
    <rPh sb="2" eb="4">
      <t>コンゴ</t>
    </rPh>
    <rPh sb="5" eb="6">
      <t>ケン</t>
    </rPh>
    <rPh sb="7" eb="10">
      <t>ホケンジョ</t>
    </rPh>
    <rPh sb="11" eb="13">
      <t>タイサク</t>
    </rPh>
    <rPh sb="14" eb="16">
      <t>ヒツヨウ</t>
    </rPh>
    <rPh sb="18" eb="19">
      <t>オモ</t>
    </rPh>
    <rPh sb="22" eb="24">
      <t>セサク</t>
    </rPh>
    <rPh sb="31" eb="33">
      <t>ジョウイ</t>
    </rPh>
    <phoneticPr fontId="3"/>
  </si>
  <si>
    <t>9月累計443件　総累計2,889件　検査件数不明</t>
    <rPh sb="1" eb="2">
      <t>ガツ</t>
    </rPh>
    <rPh sb="2" eb="4">
      <t>ルイケイ</t>
    </rPh>
    <rPh sb="7" eb="8">
      <t>ケン</t>
    </rPh>
    <rPh sb="9" eb="12">
      <t>ソウルイケイ</t>
    </rPh>
    <rPh sb="17" eb="18">
      <t>ケン</t>
    </rPh>
    <rPh sb="19" eb="23">
      <t>ケンサケンスウ</t>
    </rPh>
    <rPh sb="23" eb="25">
      <t>フメイ</t>
    </rPh>
    <phoneticPr fontId="3"/>
  </si>
  <si>
    <t>・PDR検査の助成　　・新型コロナ感染症患者への支援物資</t>
    <rPh sb="4" eb="6">
      <t>ケンサ</t>
    </rPh>
    <rPh sb="7" eb="9">
      <t>ジョセイ</t>
    </rPh>
    <rPh sb="12" eb="14">
      <t>シンガタ</t>
    </rPh>
    <rPh sb="17" eb="22">
      <t>カンセンショウカンジャ</t>
    </rPh>
    <rPh sb="24" eb="28">
      <t>シエンブッシ</t>
    </rPh>
    <phoneticPr fontId="3"/>
  </si>
  <si>
    <t>・PCR検査費用の助成　・パルスオキシメーターの貸し出し　
・食料品等の給付</t>
    <rPh sb="4" eb="6">
      <t>ケンサ</t>
    </rPh>
    <rPh sb="6" eb="8">
      <t>ヒヨウ</t>
    </rPh>
    <rPh sb="9" eb="11">
      <t>ジョセイ</t>
    </rPh>
    <rPh sb="24" eb="25">
      <t>カ</t>
    </rPh>
    <rPh sb="26" eb="27">
      <t>ダ</t>
    </rPh>
    <rPh sb="31" eb="34">
      <t>ショクリョウヒン</t>
    </rPh>
    <rPh sb="34" eb="35">
      <t>トウ</t>
    </rPh>
    <rPh sb="36" eb="38">
      <t>キュウフ</t>
    </rPh>
    <phoneticPr fontId="3"/>
  </si>
  <si>
    <t>Ｐ１２</t>
    <phoneticPr fontId="3"/>
  </si>
  <si>
    <t>・生理用品の無償配布　　・特定不妊治療費　
・一般不妊治療費助成事業　　・津市子育て家庭物価高騰対策支援金
・臨時休業措置等に伴う家計特別支援金
・津市肥料価格高騰農業者支援事業
・津市小規模企業者原油価格高騰対策事業継続支援金
・農業経営収入保険加入支援事業補助金
　</t>
    <rPh sb="1" eb="3">
      <t>セイリ</t>
    </rPh>
    <rPh sb="3" eb="5">
      <t>ヨウヒン</t>
    </rPh>
    <rPh sb="6" eb="8">
      <t>ムショウ</t>
    </rPh>
    <rPh sb="8" eb="10">
      <t>ハイフ</t>
    </rPh>
    <rPh sb="13" eb="15">
      <t>トクテイ</t>
    </rPh>
    <rPh sb="15" eb="19">
      <t>フニンチリョウ</t>
    </rPh>
    <rPh sb="19" eb="20">
      <t>ヒ</t>
    </rPh>
    <rPh sb="23" eb="25">
      <t>イッパン</t>
    </rPh>
    <rPh sb="25" eb="27">
      <t>フニン</t>
    </rPh>
    <rPh sb="27" eb="30">
      <t>チリョウヒ</t>
    </rPh>
    <rPh sb="30" eb="32">
      <t>ジョセイ</t>
    </rPh>
    <rPh sb="32" eb="34">
      <t>ジギョウ</t>
    </rPh>
    <rPh sb="37" eb="39">
      <t>ツシ</t>
    </rPh>
    <rPh sb="39" eb="41">
      <t>コソダ</t>
    </rPh>
    <rPh sb="42" eb="44">
      <t>カテイ</t>
    </rPh>
    <rPh sb="44" eb="46">
      <t>ブッカ</t>
    </rPh>
    <rPh sb="46" eb="48">
      <t>コウトウ</t>
    </rPh>
    <rPh sb="48" eb="50">
      <t>タイサク</t>
    </rPh>
    <rPh sb="50" eb="53">
      <t>シエンキン</t>
    </rPh>
    <rPh sb="55" eb="59">
      <t>リンジキュウギョウ</t>
    </rPh>
    <rPh sb="59" eb="61">
      <t>ソチ</t>
    </rPh>
    <rPh sb="61" eb="62">
      <t>ナド</t>
    </rPh>
    <rPh sb="63" eb="64">
      <t>トモナ</t>
    </rPh>
    <rPh sb="65" eb="67">
      <t>カケイ</t>
    </rPh>
    <rPh sb="67" eb="69">
      <t>トクベツ</t>
    </rPh>
    <rPh sb="69" eb="71">
      <t>シエン</t>
    </rPh>
    <rPh sb="71" eb="72">
      <t>キン</t>
    </rPh>
    <rPh sb="74" eb="76">
      <t>ツシ</t>
    </rPh>
    <rPh sb="76" eb="78">
      <t>ヒリョウ</t>
    </rPh>
    <rPh sb="78" eb="80">
      <t>カカク</t>
    </rPh>
    <rPh sb="80" eb="82">
      <t>コウトウ</t>
    </rPh>
    <rPh sb="82" eb="85">
      <t>ノウギョウシャ</t>
    </rPh>
    <rPh sb="85" eb="89">
      <t>シエンジギョウ</t>
    </rPh>
    <rPh sb="91" eb="93">
      <t>ツシ</t>
    </rPh>
    <rPh sb="93" eb="96">
      <t>ショウキボ</t>
    </rPh>
    <rPh sb="96" eb="99">
      <t>キギョウシャ</t>
    </rPh>
    <rPh sb="99" eb="103">
      <t>ゲンユカカク</t>
    </rPh>
    <rPh sb="103" eb="105">
      <t>コウトウ</t>
    </rPh>
    <rPh sb="105" eb="107">
      <t>タイサク</t>
    </rPh>
    <rPh sb="107" eb="109">
      <t>ジギョウ</t>
    </rPh>
    <rPh sb="109" eb="111">
      <t>ケイゾク</t>
    </rPh>
    <rPh sb="111" eb="114">
      <t>シエンキン</t>
    </rPh>
    <rPh sb="116" eb="118">
      <t>ノウギョウ</t>
    </rPh>
    <rPh sb="118" eb="120">
      <t>ケイエイ</t>
    </rPh>
    <rPh sb="120" eb="122">
      <t>シュウニュウ</t>
    </rPh>
    <rPh sb="122" eb="124">
      <t>ホケン</t>
    </rPh>
    <rPh sb="124" eb="126">
      <t>カニュウ</t>
    </rPh>
    <rPh sb="126" eb="128">
      <t>シエン</t>
    </rPh>
    <rPh sb="128" eb="130">
      <t>ジギョウ</t>
    </rPh>
    <rPh sb="130" eb="133">
      <t>ホジョキン</t>
    </rPh>
    <phoneticPr fontId="3"/>
  </si>
  <si>
    <t>★ＰＣＲ検査・陽性・検査数の把握にバラツキ。　　　　★9月時点のコロナ対策・・・
★県・保健所への要望：①機能の強化、②無料ＰＣＲ検査の継続、③感染症累計の変更</t>
    <rPh sb="4" eb="6">
      <t>ケンサ</t>
    </rPh>
    <rPh sb="7" eb="9">
      <t>ヨウセイ</t>
    </rPh>
    <rPh sb="10" eb="12">
      <t>ケンサ</t>
    </rPh>
    <rPh sb="12" eb="13">
      <t>スウ</t>
    </rPh>
    <rPh sb="14" eb="16">
      <t>ハアク</t>
    </rPh>
    <rPh sb="28" eb="29">
      <t>ガツ</t>
    </rPh>
    <rPh sb="29" eb="31">
      <t>ジテン</t>
    </rPh>
    <rPh sb="35" eb="37">
      <t>タイサク</t>
    </rPh>
    <rPh sb="42" eb="43">
      <t>ケン</t>
    </rPh>
    <rPh sb="44" eb="47">
      <t>ホケンジョ</t>
    </rPh>
    <rPh sb="49" eb="51">
      <t>ヨウボウ</t>
    </rPh>
    <rPh sb="53" eb="55">
      <t>キノウ</t>
    </rPh>
    <rPh sb="56" eb="58">
      <t>キョウカ</t>
    </rPh>
    <rPh sb="60" eb="62">
      <t>ムリョウ</t>
    </rPh>
    <rPh sb="65" eb="67">
      <t>ケンサ</t>
    </rPh>
    <rPh sb="68" eb="70">
      <t>ケイゾク</t>
    </rPh>
    <rPh sb="72" eb="75">
      <t>カンセンショウ</t>
    </rPh>
    <rPh sb="75" eb="77">
      <t>ルイケイ</t>
    </rPh>
    <rPh sb="78" eb="80">
      <t>ヘンコウ</t>
    </rPh>
    <phoneticPr fontId="3"/>
  </si>
  <si>
    <t>1憶7,500万円（732万円）</t>
    <rPh sb="1" eb="2">
      <t>オク</t>
    </rPh>
    <rPh sb="7" eb="9">
      <t>マンエン</t>
    </rPh>
    <rPh sb="13" eb="15">
      <t>マンエン</t>
    </rPh>
    <phoneticPr fontId="3"/>
  </si>
  <si>
    <t>4,540万円（0円）</t>
    <rPh sb="5" eb="7">
      <t>マンエン</t>
    </rPh>
    <rPh sb="9" eb="10">
      <t>エン</t>
    </rPh>
    <phoneticPr fontId="3"/>
  </si>
  <si>
    <t>77,563,952円（7,175,000円）</t>
    <rPh sb="10" eb="11">
      <t>エン</t>
    </rPh>
    <rPh sb="21" eb="22">
      <t>エン</t>
    </rPh>
    <phoneticPr fontId="3"/>
  </si>
  <si>
    <t>4,816万円（402万円）</t>
    <rPh sb="5" eb="7">
      <t>マンエン</t>
    </rPh>
    <rPh sb="11" eb="13">
      <t>マンエン</t>
    </rPh>
    <phoneticPr fontId="3"/>
  </si>
  <si>
    <t>1億2,816万円（2,148万円）</t>
    <rPh sb="1" eb="2">
      <t>オク</t>
    </rPh>
    <rPh sb="7" eb="9">
      <t>マンエン</t>
    </rPh>
    <rPh sb="15" eb="17">
      <t>マンエン</t>
    </rPh>
    <phoneticPr fontId="3"/>
  </si>
  <si>
    <t>3億4，577万円（713万円）</t>
    <rPh sb="1" eb="2">
      <t>オク</t>
    </rPh>
    <rPh sb="7" eb="9">
      <t>マンエン</t>
    </rPh>
    <rPh sb="13" eb="15">
      <t>マンエン</t>
    </rPh>
    <phoneticPr fontId="3"/>
  </si>
  <si>
    <t>8,763万円（1,365万円）</t>
    <rPh sb="5" eb="7">
      <t>マンエン</t>
    </rPh>
    <rPh sb="13" eb="15">
      <t>マンエン</t>
    </rPh>
    <phoneticPr fontId="3"/>
  </si>
  <si>
    <t>201,648千円（21,271千円）</t>
    <rPh sb="7" eb="8">
      <t>セン</t>
    </rPh>
    <rPh sb="8" eb="9">
      <t>エン</t>
    </rPh>
    <rPh sb="16" eb="17">
      <t>セン</t>
    </rPh>
    <rPh sb="17" eb="18">
      <t>エン</t>
    </rPh>
    <phoneticPr fontId="3"/>
  </si>
  <si>
    <t>30,216,186円（3,181,470円）</t>
    <rPh sb="10" eb="11">
      <t>エン</t>
    </rPh>
    <rPh sb="21" eb="22">
      <t>エン</t>
    </rPh>
    <phoneticPr fontId="3"/>
  </si>
  <si>
    <t>40,427千円（補助なし）</t>
    <rPh sb="6" eb="8">
      <t>センエン</t>
    </rPh>
    <rPh sb="9" eb="11">
      <t>ホジョ</t>
    </rPh>
    <phoneticPr fontId="3"/>
  </si>
  <si>
    <t>129,240千円(4,304千円)</t>
    <rPh sb="7" eb="9">
      <t>センエン</t>
    </rPh>
    <rPh sb="15" eb="17">
      <t>センエン</t>
    </rPh>
    <phoneticPr fontId="3"/>
  </si>
  <si>
    <t>6,167千円(福祉有償)170,552千円(ｽｸｰﾙ)
245,634千円(公共交通)</t>
    <rPh sb="5" eb="7">
      <t>センエン</t>
    </rPh>
    <rPh sb="8" eb="10">
      <t>フクシ</t>
    </rPh>
    <rPh sb="10" eb="12">
      <t>ユウショウ</t>
    </rPh>
    <rPh sb="20" eb="21">
      <t>セン</t>
    </rPh>
    <rPh sb="21" eb="22">
      <t>エン</t>
    </rPh>
    <rPh sb="36" eb="37">
      <t>セン</t>
    </rPh>
    <rPh sb="37" eb="38">
      <t>エン</t>
    </rPh>
    <rPh sb="39" eb="41">
      <t>コウキョウ</t>
    </rPh>
    <rPh sb="41" eb="43">
      <t>コウツウ</t>
    </rPh>
    <phoneticPr fontId="3"/>
  </si>
  <si>
    <t>139,798千円（2,442千円）</t>
    <rPh sb="7" eb="8">
      <t>セン</t>
    </rPh>
    <rPh sb="8" eb="9">
      <t>エン</t>
    </rPh>
    <rPh sb="15" eb="16">
      <t>セン</t>
    </rPh>
    <rPh sb="16" eb="17">
      <t>エン</t>
    </rPh>
    <phoneticPr fontId="3"/>
  </si>
  <si>
    <t>自主運行バス1,282万円福祉バス680万円</t>
    <rPh sb="0" eb="2">
      <t>ジシュ</t>
    </rPh>
    <rPh sb="2" eb="4">
      <t>ウンコウ</t>
    </rPh>
    <rPh sb="11" eb="13">
      <t>マンエン</t>
    </rPh>
    <rPh sb="13" eb="15">
      <t>フクシ</t>
    </rPh>
    <rPh sb="20" eb="22">
      <t>マンエン</t>
    </rPh>
    <phoneticPr fontId="3"/>
  </si>
  <si>
    <t>※津市「福祉有償バス」は、ＮＰＯ、法人等が実施。事業費不明。</t>
    <rPh sb="1" eb="3">
      <t>ツシ</t>
    </rPh>
    <rPh sb="4" eb="6">
      <t>フクシ</t>
    </rPh>
    <rPh sb="6" eb="8">
      <t>ユウショウ</t>
    </rPh>
    <phoneticPr fontId="3"/>
  </si>
  <si>
    <t>・鉄道がない　・町面積が広大で、集落が点在している(ﾘｱｽ海岸特有の入り組んだ地形）　・過疎、人口減少、若者流出・旧2町分の廃止代替路線であるｺﾐｭﾆﾃｨﾊﾞｽの維持(路線系統が巨大)
・高校生の通学に時間がかかる(2時間)</t>
    <rPh sb="1" eb="3">
      <t>テツドウ</t>
    </rPh>
    <rPh sb="8" eb="9">
      <t>チョウ</t>
    </rPh>
    <rPh sb="9" eb="11">
      <t>メンセキ</t>
    </rPh>
    <rPh sb="12" eb="14">
      <t>コウダイ</t>
    </rPh>
    <rPh sb="16" eb="18">
      <t>シュウラク</t>
    </rPh>
    <rPh sb="19" eb="21">
      <t>テンザイ</t>
    </rPh>
    <rPh sb="29" eb="31">
      <t>カイガン</t>
    </rPh>
    <rPh sb="31" eb="33">
      <t>トクユウ</t>
    </rPh>
    <rPh sb="34" eb="35">
      <t>イ</t>
    </rPh>
    <rPh sb="36" eb="37">
      <t>ク</t>
    </rPh>
    <rPh sb="39" eb="41">
      <t>チケイ</t>
    </rPh>
    <rPh sb="44" eb="46">
      <t>カソ</t>
    </rPh>
    <rPh sb="47" eb="49">
      <t>ジンコウ</t>
    </rPh>
    <rPh sb="49" eb="51">
      <t>ゲンショウ</t>
    </rPh>
    <rPh sb="52" eb="54">
      <t>ワカモノ</t>
    </rPh>
    <rPh sb="54" eb="56">
      <t>リュウシュツ</t>
    </rPh>
    <rPh sb="57" eb="58">
      <t>キュウ</t>
    </rPh>
    <rPh sb="59" eb="60">
      <t>チョウ</t>
    </rPh>
    <rPh sb="60" eb="61">
      <t>ブン</t>
    </rPh>
    <rPh sb="62" eb="64">
      <t>ハイシ</t>
    </rPh>
    <rPh sb="64" eb="66">
      <t>ダイタイ</t>
    </rPh>
    <rPh sb="66" eb="68">
      <t>ロセン</t>
    </rPh>
    <rPh sb="81" eb="83">
      <t>イジ</t>
    </rPh>
    <rPh sb="84" eb="86">
      <t>ロセン</t>
    </rPh>
    <rPh sb="86" eb="88">
      <t>ケイトウ</t>
    </rPh>
    <rPh sb="89" eb="91">
      <t>キョダイ</t>
    </rPh>
    <rPh sb="94" eb="97">
      <t>コウコウセイ</t>
    </rPh>
    <rPh sb="98" eb="100">
      <t>ツウガク</t>
    </rPh>
    <rPh sb="101" eb="103">
      <t>ジカン</t>
    </rPh>
    <rPh sb="109" eb="111">
      <t>ジカン</t>
    </rPh>
    <phoneticPr fontId="3"/>
  </si>
  <si>
    <t>【R3決算額】２３，１８５万円（２，３１３万円）
内訳：・コミュニティーバス＋交通空白地有償運送　　１４，１３６万円（２，３１３万円）
・廃止代替バス　　３，６２９万円（０円）
・スクールバス　　５，４２０万円（０円）</t>
    <rPh sb="13" eb="15">
      <t>マンエン</t>
    </rPh>
    <rPh sb="21" eb="23">
      <t>マンエン</t>
    </rPh>
    <rPh sb="25" eb="27">
      <t>ウチワケ</t>
    </rPh>
    <phoneticPr fontId="3"/>
  </si>
  <si>
    <t xml:space="preserve">【R3決算額】・コミュニティバス運行事業：13,021万円（43万円）　
・自主運行バス運行事業　976万円　
・路線バス運行維持事業：248万円
</t>
    <rPh sb="32" eb="34">
      <t>マンエン</t>
    </rPh>
    <phoneticPr fontId="61"/>
  </si>
  <si>
    <t>ⅹ　その他（　　　　　　　　）</t>
    <rPh sb="4" eb="5">
      <t>ﾀ</t>
    </rPh>
    <phoneticPr fontId="9" type="noConversion"/>
  </si>
  <si>
    <t>★デマンドバスの運行：桑名市・南伊勢町、導入課題は6自治体。
★地域交通の課題は、維持・利用促進（21自治体）、ニーズ調査・計画策定（15自治体）、補助バスの再編・維持（12）</t>
    <rPh sb="8" eb="10">
      <t>ウンコウ</t>
    </rPh>
    <rPh sb="11" eb="14">
      <t>クワナシ</t>
    </rPh>
    <rPh sb="15" eb="18">
      <t>ミナミイセ</t>
    </rPh>
    <rPh sb="18" eb="19">
      <t>チョウ</t>
    </rPh>
    <rPh sb="20" eb="22">
      <t>ドウニュウ</t>
    </rPh>
    <rPh sb="22" eb="24">
      <t>カダイ</t>
    </rPh>
    <rPh sb="26" eb="29">
      <t>ジチタイ</t>
    </rPh>
    <rPh sb="32" eb="34">
      <t>チイキ</t>
    </rPh>
    <rPh sb="34" eb="36">
      <t>コウツウ</t>
    </rPh>
    <rPh sb="37" eb="39">
      <t>カダイ</t>
    </rPh>
    <rPh sb="41" eb="43">
      <t>イジ</t>
    </rPh>
    <rPh sb="44" eb="46">
      <t>リヨウ</t>
    </rPh>
    <rPh sb="46" eb="48">
      <t>ソクシン</t>
    </rPh>
    <rPh sb="51" eb="54">
      <t>ジチタイ</t>
    </rPh>
    <rPh sb="59" eb="61">
      <t>チョウサ</t>
    </rPh>
    <rPh sb="62" eb="64">
      <t>ケイカク</t>
    </rPh>
    <rPh sb="64" eb="66">
      <t>サクテイ</t>
    </rPh>
    <rPh sb="69" eb="71">
      <t>ジチ</t>
    </rPh>
    <rPh sb="71" eb="72">
      <t>タイ</t>
    </rPh>
    <rPh sb="74" eb="76">
      <t>ホジョ</t>
    </rPh>
    <rPh sb="79" eb="81">
      <t>サイヘン</t>
    </rPh>
    <rPh sb="82" eb="84">
      <t>イジ</t>
    </rPh>
    <phoneticPr fontId="3"/>
  </si>
  <si>
    <t>1桑名市総合医療センター</t>
    <rPh sb="1" eb="8">
      <t>クワナシソウゴウイリョウ</t>
    </rPh>
    <phoneticPr fontId="3"/>
  </si>
  <si>
    <t>20国民健康保険志摩市民病院</t>
    <rPh sb="2" eb="14">
      <t>コクミンケンコウホケンシマシミンビョウイン</t>
    </rPh>
    <phoneticPr fontId="3"/>
  </si>
  <si>
    <t>25尾鷲総合病院</t>
    <rPh sb="2" eb="8">
      <t>オワセソウゴウビョウイン</t>
    </rPh>
    <phoneticPr fontId="3"/>
  </si>
  <si>
    <t>28紀南病院</t>
    <rPh sb="2" eb="6">
      <t>キナンビョウイン</t>
    </rPh>
    <phoneticPr fontId="3"/>
  </si>
  <si>
    <t>5市立四日市病院</t>
    <rPh sb="1" eb="3">
      <t>シリツ</t>
    </rPh>
    <rPh sb="3" eb="6">
      <t>ヨッカイチ</t>
    </rPh>
    <rPh sb="6" eb="8">
      <t>ビョウイン</t>
    </rPh>
    <phoneticPr fontId="3"/>
  </si>
  <si>
    <t>10亀山市立医療センター</t>
    <rPh sb="2" eb="4">
      <t>カメヤマ</t>
    </rPh>
    <rPh sb="4" eb="6">
      <t>シリツ</t>
    </rPh>
    <rPh sb="6" eb="8">
      <t>イリョウ</t>
    </rPh>
    <phoneticPr fontId="3"/>
  </si>
  <si>
    <t>12伊賀市立上野総合市民病院</t>
    <rPh sb="2" eb="4">
      <t>イガ</t>
    </rPh>
    <rPh sb="4" eb="6">
      <t>シリツ</t>
    </rPh>
    <rPh sb="6" eb="8">
      <t>ウエノ</t>
    </rPh>
    <rPh sb="8" eb="10">
      <t>ソウゴウ</t>
    </rPh>
    <rPh sb="10" eb="12">
      <t>シミン</t>
    </rPh>
    <rPh sb="12" eb="14">
      <t>ビョウイン</t>
    </rPh>
    <phoneticPr fontId="3"/>
  </si>
  <si>
    <t>13名張市立病院</t>
    <rPh sb="2" eb="5">
      <t>ナバリシ</t>
    </rPh>
    <rPh sb="5" eb="6">
      <t>リツ</t>
    </rPh>
    <rPh sb="6" eb="8">
      <t>ビョウイン</t>
    </rPh>
    <phoneticPr fontId="3"/>
  </si>
  <si>
    <t>14松阪市民病院</t>
    <rPh sb="2" eb="5">
      <t>マツサカシ</t>
    </rPh>
    <rPh sb="5" eb="6">
      <t>ミン</t>
    </rPh>
    <rPh sb="6" eb="8">
      <t>ビョウイン</t>
    </rPh>
    <phoneticPr fontId="3"/>
  </si>
  <si>
    <t>18市立伊勢総合病院</t>
    <rPh sb="2" eb="4">
      <t>シリツ</t>
    </rPh>
    <rPh sb="4" eb="6">
      <t>イセ</t>
    </rPh>
    <rPh sb="6" eb="8">
      <t>ソウゴウ</t>
    </rPh>
    <rPh sb="8" eb="10">
      <t>ビョウイン</t>
    </rPh>
    <phoneticPr fontId="3"/>
  </si>
  <si>
    <t>21玉城病院</t>
    <rPh sb="2" eb="4">
      <t>タマシロ</t>
    </rPh>
    <rPh sb="4" eb="6">
      <t>ビョウイン</t>
    </rPh>
    <phoneticPr fontId="3"/>
  </si>
  <si>
    <t>23町立南伊勢病院</t>
    <rPh sb="2" eb="4">
      <t>チョウリツ</t>
    </rPh>
    <rPh sb="4" eb="5">
      <t>ミナミ</t>
    </rPh>
    <rPh sb="5" eb="7">
      <t>イセ</t>
    </rPh>
    <rPh sb="7" eb="9">
      <t>ビョウイン</t>
    </rPh>
    <phoneticPr fontId="3"/>
  </si>
  <si>
    <t>30総合医療センター</t>
    <rPh sb="2" eb="4">
      <t>ソウゴウ</t>
    </rPh>
    <rPh sb="4" eb="6">
      <t>イリョウ</t>
    </rPh>
    <phoneticPr fontId="3"/>
  </si>
  <si>
    <t>31こころの医療デンター</t>
    <rPh sb="6" eb="8">
      <t>イリョウ</t>
    </rPh>
    <phoneticPr fontId="3"/>
  </si>
  <si>
    <t>32県立一志病院</t>
    <rPh sb="2" eb="4">
      <t>ケンリツ</t>
    </rPh>
    <rPh sb="4" eb="6">
      <t>イチシ</t>
    </rPh>
    <rPh sb="6" eb="8">
      <t>ビョウイン</t>
    </rPh>
    <phoneticPr fontId="3"/>
  </si>
  <si>
    <t>33県立志摩病院</t>
    <rPh sb="2" eb="4">
      <t>ケンリツ</t>
    </rPh>
    <rPh sb="4" eb="6">
      <t>シマ</t>
    </rPh>
    <rPh sb="6" eb="8">
      <t>ビョウイン</t>
    </rPh>
    <phoneticPr fontId="3"/>
  </si>
  <si>
    <t>○</t>
    <phoneticPr fontId="3"/>
  </si>
  <si>
    <r>
      <t xml:space="preserve">Q１ー①． 正規職員及び非正規職員数          </t>
    </r>
    <r>
      <rPr>
        <sz val="14"/>
        <color theme="1"/>
        <rFont val="ＭＳ Ｐゴシック"/>
        <family val="3"/>
        <charset val="128"/>
      </rPr>
      <t>※４月１日現在職員数</t>
    </r>
    <r>
      <rPr>
        <b/>
        <sz val="14"/>
        <color theme="1"/>
        <rFont val="ＭＳ Ｐゴシック"/>
        <family val="3"/>
        <charset val="128"/>
      </rPr>
      <t xml:space="preserve">　　　　　　　　　　　　　　　　　　　　　　　　　　　　　　　　　　　　　                                  　　　　　　　　　　　　　　　　　　　　　　　　　　　　　　　　　　　　　　　　　　　　　              </t>
    </r>
    <rPh sb="6" eb="8">
      <t>セイキ</t>
    </rPh>
    <rPh sb="8" eb="10">
      <t>ショクイン</t>
    </rPh>
    <rPh sb="10" eb="11">
      <t>オヨ</t>
    </rPh>
    <rPh sb="12" eb="15">
      <t>ヒセイキ</t>
    </rPh>
    <rPh sb="15" eb="17">
      <t>ショクイン</t>
    </rPh>
    <rPh sb="17" eb="18">
      <t>スウ</t>
    </rPh>
    <phoneticPr fontId="3"/>
  </si>
  <si>
    <t>（別紙に集計）</t>
    <rPh sb="1" eb="3">
      <t>ベッシ</t>
    </rPh>
    <rPh sb="4" eb="6">
      <t>シュウケイ</t>
    </rPh>
    <phoneticPr fontId="3"/>
  </si>
  <si>
    <t>Q５．保育所と保育士配置等について① 　　　　　　　　　　　　　　　　　　　　　　　　　　　　　　　　　　　　　　　　　　　　　　</t>
    <phoneticPr fontId="3"/>
  </si>
  <si>
    <t>Q５．保育所と保育士配置等について② 　　　　　　　　　　　　　　　　　　　　　　　　　　　　　　　　　　　　　　　　　　　　　　</t>
    <phoneticPr fontId="3"/>
  </si>
  <si>
    <t>Ｐ９</t>
    <phoneticPr fontId="3"/>
  </si>
  <si>
    <t>Ｐ１１</t>
    <phoneticPr fontId="3"/>
  </si>
  <si>
    <t xml:space="preserve">①職員の配置
</t>
    <rPh sb="1" eb="3">
      <t>ショクイン</t>
    </rPh>
    <rPh sb="4" eb="6">
      <t>ハイチ</t>
    </rPh>
    <phoneticPr fontId="3"/>
  </si>
  <si>
    <t>　雇用促進に向けた取組内容としては、正規職員の採用試験について、受験対象者を全ての障がいを有する方に拡大し実施しており、障がい者の雇用機会の確保に努めている。また、正規職員に限らず会計年度任用職員の任用についても積極的に推進しており、障がいの種類や程度に合わせた多様な働き方のできるよう、勤務環境の整備などを進めている。</t>
    <rPh sb="18" eb="22">
      <t>セイキショクイン</t>
    </rPh>
    <rPh sb="25" eb="27">
      <t>シケン</t>
    </rPh>
    <rPh sb="45" eb="46">
      <t>ユウ</t>
    </rPh>
    <rPh sb="48" eb="49">
      <t>カタ</t>
    </rPh>
    <rPh sb="50" eb="52">
      <t>カクダイ</t>
    </rPh>
    <rPh sb="82" eb="86">
      <t>セイキショクイン</t>
    </rPh>
    <rPh sb="87" eb="88">
      <t>カギ</t>
    </rPh>
    <rPh sb="106" eb="109">
      <t>セッキョクテキ</t>
    </rPh>
    <rPh sb="110" eb="112">
      <t>スイシン</t>
    </rPh>
    <phoneticPr fontId="3"/>
  </si>
  <si>
    <t>2022.11月頃</t>
    <rPh sb="7" eb="8">
      <t>ガツ</t>
    </rPh>
    <rPh sb="8" eb="9">
      <t>ゴロ</t>
    </rPh>
    <phoneticPr fontId="3"/>
  </si>
  <si>
    <t>同左</t>
    <rPh sb="0" eb="2">
      <t>ドウサ</t>
    </rPh>
    <phoneticPr fontId="3"/>
  </si>
  <si>
    <t>実施（会計年度任用職員）</t>
    <rPh sb="0" eb="2">
      <t>ジッシ</t>
    </rPh>
    <rPh sb="3" eb="5">
      <t>カイケイ</t>
    </rPh>
    <rPh sb="5" eb="7">
      <t>ネンド</t>
    </rPh>
    <rPh sb="7" eb="9">
      <t>ニンヨウ</t>
    </rPh>
    <rPh sb="9" eb="11">
      <t>ショクイン</t>
    </rPh>
    <phoneticPr fontId="3"/>
  </si>
  <si>
    <t>152700～250800</t>
  </si>
  <si>
    <t>903～1110</t>
  </si>
  <si>
    <t>１級13号</t>
    <rPh sb="1" eb="2">
      <t>キュウ</t>
    </rPh>
    <rPh sb="4" eb="5">
      <t>ゴウ</t>
    </rPh>
    <phoneticPr fontId="5"/>
  </si>
  <si>
    <t>55歳を超える職員は定昇２号給</t>
    <rPh sb="2" eb="3">
      <t>サイ</t>
    </rPh>
    <rPh sb="4" eb="5">
      <t>コ</t>
    </rPh>
    <rPh sb="7" eb="9">
      <t>ショクイン</t>
    </rPh>
    <rPh sb="10" eb="12">
      <t>テイショウ</t>
    </rPh>
    <rPh sb="13" eb="15">
      <t>ゴウキュウ</t>
    </rPh>
    <phoneticPr fontId="5"/>
  </si>
  <si>
    <t>条例制定後の予定</t>
    <rPh sb="0" eb="5">
      <t>ジョウレ</t>
    </rPh>
    <rPh sb="6" eb="8">
      <t>ヨテイ</t>
    </rPh>
    <phoneticPr fontId="5"/>
  </si>
  <si>
    <t>2023年1月頃</t>
    <rPh sb="4" eb="5">
      <t>ネン</t>
    </rPh>
    <rPh sb="6" eb="7">
      <t>ガツ</t>
    </rPh>
    <rPh sb="7" eb="8">
      <t>ゴロ</t>
    </rPh>
    <phoneticPr fontId="5"/>
  </si>
  <si>
    <t>職員の配置</t>
    <rPh sb="0" eb="2">
      <t>ショクイン</t>
    </rPh>
    <rPh sb="3" eb="5">
      <t>ハイチ</t>
    </rPh>
    <phoneticPr fontId="5"/>
  </si>
  <si>
    <t>休暇中の職員は、毎日の生活行動を記録表に記入し、月毎に職員課へ提出してもらう。
休暇中は、本人、産業医、所属長、職員課等が定期的に面談を行っている。復帰後も本人と産業医等で面談を行い、体調確認等を行っている。</t>
    <rPh sb="4" eb="6">
      <t>ショクイン</t>
    </rPh>
    <rPh sb="16" eb="18">
      <t>キロク</t>
    </rPh>
    <rPh sb="18" eb="19">
      <t>ヒョウ</t>
    </rPh>
    <rPh sb="40" eb="43">
      <t>キュウカチュウ</t>
    </rPh>
    <rPh sb="48" eb="51">
      <t>サンギョウイ</t>
    </rPh>
    <rPh sb="52" eb="55">
      <t>ショゾクチョウ</t>
    </rPh>
    <rPh sb="56" eb="59">
      <t>ショクインカ</t>
    </rPh>
    <rPh sb="59" eb="60">
      <t>トウ</t>
    </rPh>
    <rPh sb="61" eb="64">
      <t>テイキテキ</t>
    </rPh>
    <rPh sb="65" eb="67">
      <t>メンダン</t>
    </rPh>
    <rPh sb="68" eb="69">
      <t>オコナ</t>
    </rPh>
    <rPh sb="74" eb="77">
      <t>フッキゴ</t>
    </rPh>
    <rPh sb="78" eb="80">
      <t>ホンニン</t>
    </rPh>
    <rPh sb="81" eb="84">
      <t>サンギョウイ</t>
    </rPh>
    <rPh sb="84" eb="85">
      <t>トウ</t>
    </rPh>
    <rPh sb="86" eb="88">
      <t>メンダン</t>
    </rPh>
    <rPh sb="89" eb="90">
      <t>オコナ</t>
    </rPh>
    <rPh sb="92" eb="94">
      <t>タイチョウ</t>
    </rPh>
    <rPh sb="94" eb="96">
      <t>カクニン</t>
    </rPh>
    <rPh sb="96" eb="97">
      <t>トウ</t>
    </rPh>
    <rPh sb="98" eb="99">
      <t>オコナ</t>
    </rPh>
    <phoneticPr fontId="5"/>
  </si>
  <si>
    <t>採用から５年目まで、毎年報酬単価UP</t>
    <rPh sb="0" eb="2">
      <t>サイヨウ</t>
    </rPh>
    <rPh sb="5" eb="7">
      <t>ネンメ</t>
    </rPh>
    <rPh sb="10" eb="12">
      <t>マイトシ</t>
    </rPh>
    <rPh sb="12" eb="16">
      <t>ホウシュウタンカ</t>
    </rPh>
    <phoneticPr fontId="2"/>
  </si>
  <si>
    <t>充実した各種私立保育所等補助金の交付により人件費や用地代の補助（年度途中入所対策費、保育所用地等賃借料、フリー保育士配置推進費、主任保育士配置強化費、保育士配置基準改善対策費ほか）</t>
    <rPh sb="0" eb="2">
      <t>ジュウジツ</t>
    </rPh>
    <rPh sb="4" eb="6">
      <t>カクシュ</t>
    </rPh>
    <rPh sb="6" eb="12">
      <t>シリツホイクショトウ</t>
    </rPh>
    <rPh sb="12" eb="15">
      <t>ホジョキン</t>
    </rPh>
    <rPh sb="16" eb="18">
      <t>コウフ</t>
    </rPh>
    <rPh sb="21" eb="24">
      <t>ジンケンヒ</t>
    </rPh>
    <rPh sb="25" eb="27">
      <t>ヨウチ</t>
    </rPh>
    <rPh sb="27" eb="28">
      <t>ダイ</t>
    </rPh>
    <rPh sb="29" eb="31">
      <t>ホジョ</t>
    </rPh>
    <rPh sb="32" eb="34">
      <t>ネンド</t>
    </rPh>
    <rPh sb="34" eb="36">
      <t>トチュウ</t>
    </rPh>
    <rPh sb="36" eb="38">
      <t>ニュウショ</t>
    </rPh>
    <rPh sb="38" eb="41">
      <t>タイサクヒ</t>
    </rPh>
    <rPh sb="42" eb="44">
      <t>ホイク</t>
    </rPh>
    <rPh sb="44" eb="45">
      <t>ショ</t>
    </rPh>
    <rPh sb="45" eb="47">
      <t>ヨウチ</t>
    </rPh>
    <rPh sb="47" eb="48">
      <t>トウ</t>
    </rPh>
    <rPh sb="48" eb="51">
      <t>チンシャクリョウ</t>
    </rPh>
    <rPh sb="55" eb="58">
      <t>ホイクシ</t>
    </rPh>
    <rPh sb="58" eb="60">
      <t>ハイチ</t>
    </rPh>
    <rPh sb="60" eb="62">
      <t>スイシン</t>
    </rPh>
    <rPh sb="62" eb="63">
      <t>ヒ</t>
    </rPh>
    <rPh sb="64" eb="66">
      <t>シュニン</t>
    </rPh>
    <rPh sb="66" eb="69">
      <t>ホイクシ</t>
    </rPh>
    <rPh sb="69" eb="71">
      <t>ハイチ</t>
    </rPh>
    <rPh sb="71" eb="73">
      <t>キョウカ</t>
    </rPh>
    <rPh sb="73" eb="74">
      <t>ヒ</t>
    </rPh>
    <rPh sb="75" eb="78">
      <t>ホイクシ</t>
    </rPh>
    <rPh sb="78" eb="80">
      <t>ハイチ</t>
    </rPh>
    <rPh sb="80" eb="82">
      <t>キジュン</t>
    </rPh>
    <rPh sb="82" eb="84">
      <t>カイゼン</t>
    </rPh>
    <rPh sb="84" eb="86">
      <t>タイサク</t>
    </rPh>
    <rPh sb="86" eb="87">
      <t>ヒ</t>
    </rPh>
    <phoneticPr fontId="2"/>
  </si>
  <si>
    <t>実施</t>
    <rPh sb="0" eb="2">
      <t>ジッシ</t>
    </rPh>
    <phoneticPr fontId="2"/>
  </si>
  <si>
    <t>〇（宇賀渓キャンプ場）</t>
    <rPh sb="2" eb="4">
      <t>ウガ</t>
    </rPh>
    <rPh sb="4" eb="5">
      <t>タニ</t>
    </rPh>
    <rPh sb="9" eb="10">
      <t>ジョウ</t>
    </rPh>
    <phoneticPr fontId="76"/>
  </si>
  <si>
    <t>〇社会保険への加入徹底に関する指導等については、平成30年6月以降市入札参加資格者名簿登録者に義務付けている。</t>
    <rPh sb="1" eb="3">
      <t>シャカイ</t>
    </rPh>
    <rPh sb="3" eb="5">
      <t>ホケン</t>
    </rPh>
    <rPh sb="7" eb="9">
      <t>カニュウ</t>
    </rPh>
    <rPh sb="9" eb="11">
      <t>テッテイ</t>
    </rPh>
    <rPh sb="12" eb="13">
      <t>カン</t>
    </rPh>
    <rPh sb="15" eb="17">
      <t>シドウ</t>
    </rPh>
    <rPh sb="17" eb="18">
      <t>トウ</t>
    </rPh>
    <rPh sb="24" eb="26">
      <t>ヘイセイ</t>
    </rPh>
    <rPh sb="28" eb="29">
      <t>ネン</t>
    </rPh>
    <rPh sb="30" eb="31">
      <t>ガツ</t>
    </rPh>
    <rPh sb="31" eb="33">
      <t>イコウ</t>
    </rPh>
    <rPh sb="33" eb="34">
      <t>シ</t>
    </rPh>
    <rPh sb="34" eb="36">
      <t>ニュウサツ</t>
    </rPh>
    <rPh sb="36" eb="38">
      <t>サンカ</t>
    </rPh>
    <rPh sb="38" eb="41">
      <t>シカクシャ</t>
    </rPh>
    <rPh sb="41" eb="43">
      <t>メイボ</t>
    </rPh>
    <rPh sb="43" eb="45">
      <t>トウロク</t>
    </rPh>
    <rPh sb="45" eb="46">
      <t>シャ</t>
    </rPh>
    <rPh sb="47" eb="49">
      <t>ギム</t>
    </rPh>
    <rPh sb="49" eb="50">
      <t>ツ</t>
    </rPh>
    <phoneticPr fontId="76"/>
  </si>
  <si>
    <t>170,000～215,000</t>
  </si>
  <si>
    <t>常勤</t>
    <rPh sb="0" eb="2">
      <t>ジョウキン</t>
    </rPh>
    <phoneticPr fontId="2"/>
  </si>
  <si>
    <t>910円～1,400円</t>
    <rPh sb="3" eb="4">
      <t>エン</t>
    </rPh>
    <rPh sb="10" eb="11">
      <t>エン</t>
    </rPh>
    <phoneticPr fontId="2"/>
  </si>
  <si>
    <t>215,000円</t>
    <rPh sb="7" eb="8">
      <t>エン</t>
    </rPh>
    <phoneticPr fontId="2"/>
  </si>
  <si>
    <t>920円～1,050円</t>
  </si>
  <si>
    <t>不明</t>
    <rPh sb="0" eb="2">
      <t>フメイ</t>
    </rPh>
    <phoneticPr fontId="2"/>
  </si>
  <si>
    <t>①「療養者ガイド」の作成・配布
②感染症対策の広報・周知
③相談窓口の設置</t>
    <rPh sb="2" eb="4">
      <t>リョウヨウ</t>
    </rPh>
    <rPh sb="4" eb="5">
      <t>シャ</t>
    </rPh>
    <rPh sb="10" eb="12">
      <t>サクセイ</t>
    </rPh>
    <rPh sb="13" eb="15">
      <t>ハイフ</t>
    </rPh>
    <rPh sb="17" eb="19">
      <t>カンセン</t>
    </rPh>
    <rPh sb="19" eb="20">
      <t>ショウ</t>
    </rPh>
    <rPh sb="20" eb="22">
      <t>タイサク</t>
    </rPh>
    <rPh sb="23" eb="25">
      <t>コウホウ</t>
    </rPh>
    <rPh sb="26" eb="28">
      <t>シュウチ</t>
    </rPh>
    <rPh sb="30" eb="32">
      <t>ソウダン</t>
    </rPh>
    <rPh sb="32" eb="34">
      <t>マドグチ</t>
    </rPh>
    <rPh sb="35" eb="37">
      <t>セッチ</t>
    </rPh>
    <phoneticPr fontId="2"/>
  </si>
  <si>
    <t>22度会町</t>
    <rPh sb="2" eb="5">
      <t>ワタライチョウ</t>
    </rPh>
    <phoneticPr fontId="3"/>
  </si>
  <si>
    <t>10:1</t>
    <phoneticPr fontId="3"/>
  </si>
  <si>
    <t>１級9号</t>
  </si>
  <si>
    <t>－</t>
  </si>
  <si>
    <t>55歳に達した翌年より定昇ストップ</t>
    <rPh sb="2" eb="3">
      <t>サイ</t>
    </rPh>
    <rPh sb="4" eb="5">
      <t>タッ</t>
    </rPh>
    <rPh sb="7" eb="9">
      <t>ヨクネン</t>
    </rPh>
    <rPh sb="11" eb="13">
      <t>テイショウ</t>
    </rPh>
    <phoneticPr fontId="2"/>
  </si>
  <si>
    <t>実施済（９月７日、８日）</t>
    <rPh sb="0" eb="2">
      <t>ジッシ</t>
    </rPh>
    <rPh sb="2" eb="3">
      <t>スミ</t>
    </rPh>
    <rPh sb="5" eb="6">
      <t>ガツ</t>
    </rPh>
    <rPh sb="7" eb="8">
      <t>ニチ</t>
    </rPh>
    <rPh sb="10" eb="11">
      <t>ニチ</t>
    </rPh>
    <phoneticPr fontId="2"/>
  </si>
  <si>
    <t>2022年12月頃</t>
    <rPh sb="4" eb="5">
      <t>ネン</t>
    </rPh>
    <rPh sb="7" eb="8">
      <t>ガツ</t>
    </rPh>
    <rPh sb="8" eb="9">
      <t>ゴロ</t>
    </rPh>
    <phoneticPr fontId="2"/>
  </si>
  <si>
    <t>①職員の配置、②職員の意欲の低下</t>
    <rPh sb="1" eb="3">
      <t>ショクイン</t>
    </rPh>
    <rPh sb="4" eb="6">
      <t>ハイチ</t>
    </rPh>
    <rPh sb="8" eb="10">
      <t>ショクイン</t>
    </rPh>
    <rPh sb="11" eb="13">
      <t>イヨク</t>
    </rPh>
    <rPh sb="14" eb="16">
      <t>テイカ</t>
    </rPh>
    <phoneticPr fontId="2"/>
  </si>
  <si>
    <t xml:space="preserve">病休者及び休職者の職場復帰及びメンタル疾患の再発防止を図るため、職員からの相談対応、助言指導、関係者との調整を行っている。（メンタルヘルスサポートシステムの活用）
３か月を超える病気休暇を取得した職員は、勤務軽減制度の利用により、徐々に勤務時間等を増やしながら復職することが多い。
</t>
    <rPh sb="0" eb="3">
      <t>ビョウキュウシャ</t>
    </rPh>
    <rPh sb="3" eb="4">
      <t>オヨ</t>
    </rPh>
    <rPh sb="5" eb="8">
      <t>キュウショクシャ</t>
    </rPh>
    <rPh sb="9" eb="11">
      <t>ショクバ</t>
    </rPh>
    <rPh sb="11" eb="13">
      <t>フッキ</t>
    </rPh>
    <rPh sb="13" eb="14">
      <t>オヨ</t>
    </rPh>
    <rPh sb="19" eb="21">
      <t>シッカン</t>
    </rPh>
    <rPh sb="22" eb="24">
      <t>サイハツ</t>
    </rPh>
    <rPh sb="24" eb="26">
      <t>ボウシ</t>
    </rPh>
    <rPh sb="27" eb="28">
      <t>ハカ</t>
    </rPh>
    <rPh sb="32" eb="34">
      <t>ショクイン</t>
    </rPh>
    <rPh sb="37" eb="39">
      <t>ソウダン</t>
    </rPh>
    <rPh sb="39" eb="41">
      <t>タイオウ</t>
    </rPh>
    <rPh sb="42" eb="44">
      <t>ジョゲン</t>
    </rPh>
    <rPh sb="44" eb="46">
      <t>シドウ</t>
    </rPh>
    <rPh sb="47" eb="50">
      <t>カンケイシャ</t>
    </rPh>
    <rPh sb="52" eb="54">
      <t>チョウセイ</t>
    </rPh>
    <rPh sb="55" eb="56">
      <t>オコナ</t>
    </rPh>
    <rPh sb="78" eb="80">
      <t>カツヨウ</t>
    </rPh>
    <rPh sb="84" eb="85">
      <t>ゲツ</t>
    </rPh>
    <rPh sb="86" eb="87">
      <t>コ</t>
    </rPh>
    <rPh sb="89" eb="93">
      <t>ビョウキキュウカ</t>
    </rPh>
    <rPh sb="94" eb="96">
      <t>シュトク</t>
    </rPh>
    <rPh sb="98" eb="100">
      <t>ショクイン</t>
    </rPh>
    <rPh sb="102" eb="106">
      <t>キンムケイゲン</t>
    </rPh>
    <rPh sb="106" eb="108">
      <t>セイド</t>
    </rPh>
    <rPh sb="109" eb="111">
      <t>リヨウ</t>
    </rPh>
    <rPh sb="115" eb="117">
      <t>ジョジョ</t>
    </rPh>
    <rPh sb="118" eb="120">
      <t>キンム</t>
    </rPh>
    <rPh sb="120" eb="122">
      <t>ジカン</t>
    </rPh>
    <rPh sb="122" eb="123">
      <t>トウ</t>
    </rPh>
    <rPh sb="124" eb="125">
      <t>フ</t>
    </rPh>
    <rPh sb="130" eb="132">
      <t>フクショク</t>
    </rPh>
    <rPh sb="137" eb="138">
      <t>オオ</t>
    </rPh>
    <phoneticPr fontId="2"/>
  </si>
  <si>
    <t>就労支援</t>
    <rPh sb="0" eb="2">
      <t>シュウロウ</t>
    </rPh>
    <rPh sb="2" eb="4">
      <t>シエン</t>
    </rPh>
    <phoneticPr fontId="3"/>
  </si>
  <si>
    <t>把握していません</t>
    <rPh sb="0" eb="2">
      <t>ハアク</t>
    </rPh>
    <phoneticPr fontId="3"/>
  </si>
  <si>
    <t>〇（15施設）</t>
    <rPh sb="4" eb="6">
      <t>シセツ</t>
    </rPh>
    <phoneticPr fontId="3"/>
  </si>
  <si>
    <t>〇（１施設）</t>
    <rPh sb="3" eb="5">
      <t>シセツ</t>
    </rPh>
    <phoneticPr fontId="3"/>
  </si>
  <si>
    <t>条例を制定した自治体において、条例制定による効果、課題の検証が確認できていないため。</t>
    <rPh sb="0" eb="2">
      <t>ジョウレイ</t>
    </rPh>
    <rPh sb="3" eb="5">
      <t>セイテイ</t>
    </rPh>
    <rPh sb="7" eb="10">
      <t>ジチタイ</t>
    </rPh>
    <rPh sb="15" eb="17">
      <t>ジョウレイ</t>
    </rPh>
    <rPh sb="17" eb="19">
      <t>セイテイ</t>
    </rPh>
    <rPh sb="22" eb="24">
      <t>コウカ</t>
    </rPh>
    <rPh sb="25" eb="27">
      <t>カダイ</t>
    </rPh>
    <rPh sb="28" eb="30">
      <t>ケンショウ</t>
    </rPh>
    <rPh sb="31" eb="33">
      <t>カクニン</t>
    </rPh>
    <phoneticPr fontId="3"/>
  </si>
  <si>
    <t>（県での把握なし）</t>
    <rPh sb="1" eb="2">
      <t>ｹﾝ</t>
    </rPh>
    <rPh sb="4" eb="6">
      <t>ﾊｱｸ</t>
    </rPh>
    <phoneticPr fontId="9" type="noConversion"/>
  </si>
  <si>
    <t>離島患者の搬送事業</t>
  </si>
  <si>
    <t>1,179,379/1,784,880</t>
    <phoneticPr fontId="3"/>
  </si>
  <si>
    <t>253,720/849,181</t>
    <phoneticPr fontId="3"/>
  </si>
  <si>
    <t>15:1</t>
    <phoneticPr fontId="3"/>
  </si>
  <si>
    <t>精神</t>
    <rPh sb="0" eb="2">
      <t>セイシン</t>
    </rPh>
    <phoneticPr fontId="3"/>
  </si>
  <si>
    <t>全部適用</t>
    <rPh sb="0" eb="2">
      <t>ゼンブ</t>
    </rPh>
    <rPh sb="2" eb="4">
      <t>テキヨウ</t>
    </rPh>
    <phoneticPr fontId="3"/>
  </si>
  <si>
    <t>○
（精神）</t>
    <rPh sb="3" eb="5">
      <t>セイシン</t>
    </rPh>
    <phoneticPr fontId="3"/>
  </si>
  <si>
    <t>○
（後方支援）</t>
    <rPh sb="3" eb="5">
      <t>コウホウ</t>
    </rPh>
    <rPh sb="5" eb="7">
      <t>シエン</t>
    </rPh>
    <phoneticPr fontId="3"/>
  </si>
  <si>
    <t>2022.11.21</t>
    <phoneticPr fontId="3"/>
  </si>
  <si>
    <t>第１8回みえ労連・自治体アンケート回答集計と特徴</t>
    <rPh sb="17" eb="19">
      <t>カイトウ</t>
    </rPh>
    <rPh sb="19" eb="21">
      <t>シュウケイ</t>
    </rPh>
    <rPh sb="22" eb="24">
      <t>トクチョウ</t>
    </rPh>
    <phoneticPr fontId="3"/>
  </si>
  <si>
    <t>★コロナ禍、時間外　８０時間以上　1，736人（８０時間以上）、1，498人（１００時間以上）と増加</t>
    <rPh sb="4" eb="5">
      <t>カ</t>
    </rPh>
    <rPh sb="6" eb="9">
      <t>ジカンガイ</t>
    </rPh>
    <rPh sb="12" eb="14">
      <t>ジカン</t>
    </rPh>
    <rPh sb="14" eb="16">
      <t>イジョウ</t>
    </rPh>
    <rPh sb="22" eb="23">
      <t>ニン</t>
    </rPh>
    <rPh sb="26" eb="28">
      <t>ジカン</t>
    </rPh>
    <rPh sb="28" eb="30">
      <t>イジョウ</t>
    </rPh>
    <rPh sb="37" eb="38">
      <t>ニン</t>
    </rPh>
    <rPh sb="42" eb="44">
      <t>ジカン</t>
    </rPh>
    <rPh sb="44" eb="46">
      <t>イジョウ</t>
    </rPh>
    <rPh sb="48" eb="50">
      <t>ゾウカ</t>
    </rPh>
    <phoneticPr fontId="3"/>
  </si>
  <si>
    <t>④　定年制の導入（新）</t>
    <rPh sb="2" eb="5">
      <t>テイネンセイ</t>
    </rPh>
    <rPh sb="6" eb="8">
      <t>ドウニュウ</t>
    </rPh>
    <rPh sb="9" eb="10">
      <t>シン</t>
    </rPh>
    <phoneticPr fontId="3"/>
  </si>
  <si>
    <t>【更新制度】基本協定書の更新　【廃止】民間移譲</t>
    <rPh sb="1" eb="3">
      <t>コウシン</t>
    </rPh>
    <rPh sb="3" eb="5">
      <t>セイド</t>
    </rPh>
    <rPh sb="6" eb="8">
      <t>キホン</t>
    </rPh>
    <rPh sb="8" eb="10">
      <t>キョウテイ</t>
    </rPh>
    <rPh sb="10" eb="11">
      <t>ショ</t>
    </rPh>
    <rPh sb="12" eb="14">
      <t>コウシン</t>
    </rPh>
    <rPh sb="16" eb="18">
      <t>ハイシ</t>
    </rPh>
    <rPh sb="19" eb="21">
      <t>ミンカン</t>
    </rPh>
    <rPh sb="21" eb="23">
      <t>イジョウ</t>
    </rPh>
    <phoneticPr fontId="3"/>
  </si>
  <si>
    <t>【R4年度予算】1億2,400万6千円　（補助なし）　北勢地区福祉有償運送運営協議会による負担金4,000円</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</si>
</sst>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6" formatCode="&quot;¥&quot;#,##0;[Red]&quot;¥&quot;\-#,##0"/>
    <numFmt numFmtId="176" formatCode="#,##0_);[Red]\(#,##0\)"/>
    <numFmt numFmtId="177" formatCode="0.0%"/>
    <numFmt numFmtId="178" formatCode="#,##0_ "/>
    <numFmt numFmtId="179" formatCode="0_ "/>
    <numFmt numFmtId="180" formatCode="#,##0.0_);[Red]\(#,##0.0\)"/>
    <numFmt numFmtId="181" formatCode="0.0_);[Red]\(0.0\)"/>
    <numFmt numFmtId="182" formatCode="#,##0.0"/>
    <numFmt numFmtId="183" formatCode="0.0_ "/>
    <numFmt numFmtId="184" formatCode="0.00_ "/>
    <numFmt numFmtId="185" formatCode="#,##0.0_ "/>
    <numFmt numFmtId="186" formatCode="#,##0\ ;[Red]\(#,##0\)"/>
    <numFmt numFmtId="187" formatCode="m/d/yyyy"/>
    <numFmt numFmtId="188" formatCode="#,##0.0\ ;[Red]\(#,##0.0\)"/>
    <numFmt numFmtId="189" formatCode="0.0\ "/>
    <numFmt numFmtId="190" formatCode="#,##0\ "/>
    <numFmt numFmtId="191" formatCode="0\ "/>
    <numFmt numFmtId="192" formatCode="0.00\ "/>
    <numFmt numFmtId="193" formatCode="0.000%"/>
    <numFmt numFmtId="194" formatCode="0.0"/>
  </numFmts>
  <fonts count="9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1"/>
      <color indexed="8"/>
      <name val="ＭＳ Ｐゴシック"/>
      <family val="3"/>
      <charset val="128"/>
    </font>
    <font>
      <b/>
      <sz val="10"/>
      <name val="ＭＳ Ｐゴシック"/>
      <family val="3"/>
      <charset val="128"/>
    </font>
    <font>
      <sz val="9"/>
      <color indexed="8"/>
      <name val="ＭＳ Ｐゴシック"/>
      <family val="3"/>
      <charset val="128"/>
    </font>
    <font>
      <b/>
      <sz val="11"/>
      <name val="ＭＳ Ｐゴシック"/>
      <family val="3"/>
      <charset val="128"/>
    </font>
    <font>
      <sz val="10"/>
      <name val="ＭＳ Ｐゴシック"/>
      <family val="3"/>
      <charset val="128"/>
    </font>
    <font>
      <sz val="10"/>
      <color indexed="8"/>
      <name val="ＭＳ Ｐゴシック"/>
      <family val="3"/>
      <charset val="128"/>
    </font>
    <font>
      <sz val="9"/>
      <name val="ＭＳ Ｐゴシック"/>
      <family val="3"/>
      <charset val="128"/>
    </font>
    <font>
      <sz val="8"/>
      <color indexed="8"/>
      <name val="ＭＳ Ｐゴシック"/>
      <family val="3"/>
      <charset val="128"/>
    </font>
    <font>
      <sz val="8"/>
      <name val="ＭＳ Ｐゴシック"/>
      <family val="3"/>
      <charset val="128"/>
    </font>
    <font>
      <sz val="11"/>
      <color indexed="8"/>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9"/>
      <name val="ＭＳ Ｐゴシック"/>
      <family val="3"/>
      <charset val="128"/>
      <scheme val="major"/>
    </font>
    <font>
      <sz val="11"/>
      <color rgb="FF000000"/>
      <name val="ＭＳ Ｐゴシック"/>
      <family val="2"/>
    </font>
    <font>
      <sz val="9"/>
      <color rgb="FF000000"/>
      <name val="ＭＳ Ｐゴシック"/>
      <family val="3"/>
      <charset val="128"/>
    </font>
    <font>
      <sz val="9"/>
      <color rgb="FF000000"/>
      <name val="ＭＳ Ｐゴシック"/>
      <family val="2"/>
    </font>
    <font>
      <sz val="10"/>
      <color rgb="FF000000"/>
      <name val="ＭＳ Ｐゴシック"/>
      <family val="3"/>
      <charset val="128"/>
    </font>
    <font>
      <sz val="12"/>
      <name val="ＭＳ Ｐゴシック"/>
      <family val="3"/>
      <charset val="128"/>
    </font>
    <font>
      <b/>
      <sz val="12"/>
      <name val="ＭＳ Ｐゴシック"/>
      <family val="3"/>
      <charset val="128"/>
    </font>
    <font>
      <sz val="9"/>
      <color indexed="49"/>
      <name val="ＭＳ Ｐゴシック"/>
      <family val="3"/>
      <charset val="128"/>
    </font>
    <font>
      <sz val="10"/>
      <color theme="1"/>
      <name val="ＭＳ Ｐゴシック"/>
      <family val="3"/>
      <charset val="128"/>
    </font>
    <font>
      <sz val="9"/>
      <color theme="1"/>
      <name val="ＭＳ Ｐゴシック"/>
      <family val="3"/>
      <charset val="128"/>
    </font>
    <font>
      <sz val="10"/>
      <color indexed="8"/>
      <name val="ＭＳ Ｐゴシック"/>
      <family val="3"/>
      <charset val="128"/>
      <scheme val="major"/>
    </font>
    <font>
      <sz val="10"/>
      <name val="ＭＳ Ｐゴシック"/>
      <family val="3"/>
      <charset val="128"/>
      <scheme val="major"/>
    </font>
    <font>
      <sz val="10"/>
      <color indexed="8"/>
      <name val="ＭＳ Ｐゴシック"/>
      <family val="3"/>
      <charset val="128"/>
      <scheme val="minor"/>
    </font>
    <font>
      <sz val="9"/>
      <color indexed="8"/>
      <name val="ＭＳ Ｐゴシック"/>
      <family val="3"/>
      <charset val="128"/>
      <scheme val="minor"/>
    </font>
    <font>
      <sz val="10"/>
      <name val="ＭＳ Ｐゴシック"/>
      <family val="3"/>
      <charset val="128"/>
      <scheme val="minor"/>
    </font>
    <font>
      <sz val="11"/>
      <name val="ＭＳ Ｐゴシック"/>
      <family val="3"/>
      <charset val="128"/>
      <scheme val="minor"/>
    </font>
    <font>
      <sz val="10"/>
      <color theme="1"/>
      <name val="ＭＳ Ｐゴシック"/>
      <family val="3"/>
      <charset val="128"/>
      <scheme val="minor"/>
    </font>
    <font>
      <sz val="11"/>
      <color rgb="FFFF0000"/>
      <name val="ＭＳ Ｐゴシック"/>
      <family val="3"/>
      <charset val="128"/>
    </font>
    <font>
      <sz val="10"/>
      <color rgb="FFFF0000"/>
      <name val="ＭＳ Ｐゴシック"/>
      <family val="3"/>
      <charset val="128"/>
    </font>
    <font>
      <sz val="11"/>
      <color rgb="FFFF0000"/>
      <name val="ＭＳ Ｐゴシック"/>
      <family val="3"/>
      <charset val="128"/>
      <scheme val="minor"/>
    </font>
    <font>
      <b/>
      <sz val="11"/>
      <color theme="1"/>
      <name val="ＭＳ Ｐゴシック"/>
      <family val="3"/>
      <charset val="128"/>
    </font>
    <font>
      <sz val="11"/>
      <color theme="1"/>
      <name val="ＭＳ Ｐゴシック"/>
      <family val="3"/>
      <charset val="128"/>
    </font>
    <font>
      <sz val="8"/>
      <color theme="1"/>
      <name val="ＭＳ Ｐゴシック"/>
      <family val="3"/>
      <charset val="128"/>
    </font>
    <font>
      <sz val="9"/>
      <color theme="1"/>
      <name val="ＭＳ Ｐゴシック"/>
      <family val="3"/>
      <charset val="128"/>
      <scheme val="major"/>
    </font>
    <font>
      <sz val="8"/>
      <name val="ＭＳ Ｐゴシック"/>
      <family val="3"/>
      <charset val="128"/>
      <scheme val="major"/>
    </font>
    <font>
      <sz val="11"/>
      <color theme="4" tint="0.59999389629810485"/>
      <name val="ＭＳ Ｐゴシック"/>
      <family val="3"/>
      <charset val="128"/>
    </font>
    <font>
      <sz val="12"/>
      <color theme="4" tint="0.59999389629810485"/>
      <name val="ＭＳ Ｐゴシック"/>
      <family val="3"/>
      <charset val="128"/>
    </font>
    <font>
      <sz val="10"/>
      <color theme="4" tint="0.59999389629810485"/>
      <name val="ＭＳ Ｐゴシック"/>
      <family val="3"/>
      <charset val="128"/>
    </font>
    <font>
      <i/>
      <sz val="11"/>
      <name val="ＭＳ Ｐゴシック"/>
      <family val="3"/>
      <charset val="128"/>
    </font>
    <font>
      <sz val="9"/>
      <color rgb="FFFF0000"/>
      <name val="ＭＳ Ｐゴシック"/>
      <family val="3"/>
      <charset val="128"/>
      <scheme val="minor"/>
    </font>
    <font>
      <sz val="12"/>
      <name val="HG創英ﾌﾟﾚｾﾞﾝｽEB"/>
      <family val="1"/>
      <charset val="128"/>
    </font>
    <font>
      <u/>
      <sz val="11"/>
      <color theme="10"/>
      <name val="ＭＳ Ｐゴシック"/>
      <family val="3"/>
      <charset val="128"/>
    </font>
    <font>
      <u/>
      <sz val="11"/>
      <color theme="11"/>
      <name val="ＭＳ Ｐゴシック"/>
      <family val="3"/>
      <charset val="128"/>
    </font>
    <font>
      <sz val="11"/>
      <name val="ＭＳ Ｐゴシック"/>
      <family val="3"/>
      <charset val="128"/>
      <scheme val="major"/>
    </font>
    <font>
      <sz val="22"/>
      <name val="HGS創英ﾌﾟﾚｾﾞﾝｽEB"/>
      <family val="1"/>
      <charset val="128"/>
    </font>
    <font>
      <b/>
      <sz val="11"/>
      <color rgb="FFFF0000"/>
      <name val="ＭＳ Ｐゴシック"/>
      <family val="3"/>
      <charset val="128"/>
      <scheme val="minor"/>
    </font>
    <font>
      <b/>
      <sz val="22"/>
      <color rgb="FFFF0000"/>
      <name val="ＭＳ Ｐゴシック"/>
      <family val="3"/>
      <charset val="128"/>
    </font>
    <font>
      <b/>
      <sz val="12"/>
      <color rgb="FFFF0000"/>
      <name val="ＭＳ Ｐゴシック"/>
      <family val="3"/>
      <charset val="128"/>
    </font>
    <font>
      <b/>
      <sz val="12"/>
      <name val="ＭＳ Ｐゴシック"/>
      <family val="3"/>
      <charset val="128"/>
      <scheme val="minor"/>
    </font>
    <font>
      <b/>
      <sz val="10"/>
      <color rgb="FFFF0000"/>
      <name val="ＭＳ Ｐゴシック"/>
      <family val="3"/>
      <charset val="128"/>
    </font>
    <font>
      <i/>
      <sz val="11"/>
      <color rgb="FF7F7F7F"/>
      <name val="ＭＳ Ｐゴシック"/>
      <family val="2"/>
      <charset val="128"/>
      <scheme val="minor"/>
    </font>
    <font>
      <sz val="10"/>
      <name val="ＭＳ Ｐゴシック"/>
      <family val="3"/>
    </font>
    <font>
      <sz val="10"/>
      <color rgb="FF000000"/>
      <name val="ＭＳ Ｐゴシック"/>
      <family val="3"/>
    </font>
    <font>
      <sz val="6"/>
      <name val="ＭＳ 明朝"/>
      <family val="1"/>
    </font>
    <font>
      <sz val="6"/>
      <name val="ＭＳ Ｐゴシック"/>
      <family val="3"/>
    </font>
    <font>
      <sz val="9"/>
      <name val="ＭＳ Ｐゴシック"/>
      <family val="3"/>
    </font>
    <font>
      <sz val="9"/>
      <name val="DejaVu Sans"/>
    </font>
    <font>
      <sz val="8"/>
      <name val="ＭＳ Ｐゴシック"/>
      <family val="3"/>
    </font>
    <font>
      <sz val="11"/>
      <color rgb="FF000000"/>
      <name val="ＭＳ Ｐゴシック"/>
      <family val="3"/>
    </font>
    <font>
      <sz val="9"/>
      <color rgb="FF000000"/>
      <name val="ＭＳ Ｐゴシック"/>
      <family val="3"/>
    </font>
    <font>
      <sz val="6"/>
      <name val="ＭＳ Ｐ明朝"/>
      <family val="1"/>
    </font>
    <font>
      <sz val="8"/>
      <color rgb="FF000000"/>
      <name val="ＭＳ Ｐゴシック"/>
      <family val="3"/>
    </font>
    <font>
      <sz val="9"/>
      <name val="DejaVu Sans"/>
      <family val="2"/>
    </font>
    <font>
      <sz val="9"/>
      <color theme="1"/>
      <name val="ＭＳ Ｐゴシック"/>
      <family val="3"/>
    </font>
    <font>
      <sz val="11"/>
      <color indexed="8"/>
      <name val="ＭＳ Ｐゴシック"/>
      <family val="3"/>
    </font>
    <font>
      <sz val="10"/>
      <color theme="1"/>
      <name val="ＭＳ Ｐゴシック"/>
      <family val="3"/>
      <scheme val="minor"/>
    </font>
    <font>
      <sz val="9"/>
      <name val="ＭＳ Ｐゴシック"/>
      <family val="3"/>
      <scheme val="minor"/>
    </font>
    <font>
      <sz val="6"/>
      <name val="ＭＳ Ｐゴシック"/>
      <family val="2"/>
      <charset val="128"/>
      <scheme val="minor"/>
    </font>
    <font>
      <b/>
      <sz val="9"/>
      <color indexed="81"/>
      <name val="ＭＳ Ｐゴシック"/>
      <family val="3"/>
      <charset val="128"/>
    </font>
    <font>
      <b/>
      <sz val="10"/>
      <color rgb="FFFF0000"/>
      <name val="ＭＳ Ｐゴシック"/>
      <family val="3"/>
      <charset val="128"/>
      <scheme val="major"/>
    </font>
    <font>
      <sz val="8"/>
      <color theme="1"/>
      <name val="ＭＳ Ｐゴシック"/>
      <family val="3"/>
      <charset val="128"/>
      <scheme val="minor"/>
    </font>
    <font>
      <sz val="8"/>
      <color rgb="FF000000"/>
      <name val="ＭＳ Ｐゴシック"/>
      <family val="3"/>
      <charset val="128"/>
    </font>
    <font>
      <b/>
      <sz val="14"/>
      <name val="ＭＳ Ｐゴシック"/>
      <family val="3"/>
      <charset val="128"/>
    </font>
    <font>
      <b/>
      <sz val="14"/>
      <color rgb="FFFF0000"/>
      <name val="ＭＳ Ｐゴシック"/>
      <family val="3"/>
      <charset val="128"/>
    </font>
    <font>
      <b/>
      <sz val="14"/>
      <name val="AR丸ゴシック体M"/>
      <family val="3"/>
      <charset val="128"/>
    </font>
    <font>
      <b/>
      <sz val="14"/>
      <name val="Times New Roman"/>
      <family val="1"/>
    </font>
    <font>
      <b/>
      <i/>
      <sz val="12"/>
      <name val="ＭＳ Ｐゴシック"/>
      <family val="3"/>
      <charset val="128"/>
    </font>
    <font>
      <b/>
      <i/>
      <sz val="11"/>
      <name val="ＭＳ Ｐゴシック"/>
      <family val="3"/>
      <charset val="128"/>
    </font>
    <font>
      <b/>
      <i/>
      <sz val="12"/>
      <name val="ＭＳ Ｐゴシック"/>
      <family val="3"/>
      <charset val="128"/>
      <scheme val="minor"/>
    </font>
    <font>
      <b/>
      <sz val="14"/>
      <color theme="1"/>
      <name val="ＭＳ Ｐゴシック"/>
      <family val="3"/>
      <charset val="128"/>
    </font>
    <font>
      <sz val="9"/>
      <name val="ＭＳ Ｐゴシック"/>
      <family val="3"/>
      <charset val="128"/>
      <scheme val="minor"/>
    </font>
    <font>
      <b/>
      <i/>
      <sz val="14"/>
      <name val="ＭＳ Ｐゴシック"/>
      <family val="3"/>
      <charset val="128"/>
    </font>
    <font>
      <i/>
      <sz val="9"/>
      <color rgb="FF7F7F7F"/>
      <name val="ＭＳ Ｐゴシック"/>
      <family val="3"/>
      <charset val="128"/>
      <scheme val="minor"/>
    </font>
    <font>
      <b/>
      <i/>
      <sz val="14"/>
      <name val="ＭＳ Ｐゴシック"/>
      <family val="3"/>
      <charset val="128"/>
      <scheme val="minor"/>
    </font>
    <font>
      <sz val="10"/>
      <color theme="1"/>
      <name val="ＭＳ Ｐゴシック"/>
      <family val="3"/>
      <charset val="128"/>
      <scheme val="major"/>
    </font>
    <font>
      <sz val="14"/>
      <color theme="1"/>
      <name val="ＭＳ Ｐゴシック"/>
      <family val="3"/>
      <charset val="128"/>
    </font>
    <font>
      <sz val="10"/>
      <color rgb="FF000000"/>
      <name val="ＭＳ Ｐゴシック"/>
      <family val="2"/>
    </font>
    <font>
      <sz val="6"/>
      <color indexed="8"/>
      <name val="ＭＳ Ｐゴシック"/>
      <family val="3"/>
      <charset val="128"/>
    </font>
    <font>
      <sz val="6"/>
      <color theme="1"/>
      <name val="ＭＳ Ｐゴシック"/>
      <family val="3"/>
      <charset val="128"/>
      <scheme val="minor"/>
    </font>
  </fonts>
  <fills count="1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bgColor rgb="FF000000"/>
      </patternFill>
    </fill>
    <fill>
      <patternFill patternType="solid">
        <fgColor indexed="9"/>
        <bgColor indexed="8"/>
      </patternFill>
    </fill>
    <fill>
      <patternFill patternType="solid">
        <fgColor theme="9" tint="0.79998168889431442"/>
        <bgColor indexed="64"/>
      </patternFill>
    </fill>
    <fill>
      <patternFill patternType="solid">
        <fgColor theme="0"/>
        <bgColor indexed="8"/>
      </patternFill>
    </fill>
    <fill>
      <patternFill patternType="solid">
        <fgColor rgb="FFFFFFFF"/>
        <bgColor rgb="FFFFFFCC"/>
      </patternFill>
    </fill>
    <fill>
      <patternFill patternType="solid">
        <fgColor theme="0"/>
        <bgColor rgb="FFFFFFCC"/>
      </patternFill>
    </fill>
    <fill>
      <patternFill patternType="solid">
        <fgColor theme="4" tint="0.59999389629810485"/>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4" tint="0.79998168889431442"/>
        <bgColor indexed="8"/>
      </patternFill>
    </fill>
    <fill>
      <patternFill patternType="solid">
        <fgColor theme="4" tint="0.59999389629810485"/>
        <bgColor indexed="8"/>
      </patternFill>
    </fill>
    <fill>
      <patternFill patternType="solid">
        <fgColor rgb="FFFFFF00"/>
        <bgColor indexed="64"/>
      </patternFill>
    </fill>
    <fill>
      <patternFill patternType="solid">
        <fgColor rgb="FFFFFF00"/>
        <bgColor indexed="8"/>
      </patternFill>
    </fill>
  </fills>
  <borders count="59">
    <border>
      <left/>
      <right/>
      <top/>
      <bottom/>
      <diagonal/>
    </border>
    <border>
      <left style="medium">
        <color auto="1"/>
      </left>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medium">
        <color auto="1"/>
      </right>
      <top/>
      <bottom/>
      <diagonal/>
    </border>
    <border>
      <left style="medium">
        <color auto="1"/>
      </left>
      <right/>
      <top/>
      <bottom style="thin">
        <color auto="1"/>
      </bottom>
      <diagonal/>
    </border>
    <border>
      <left style="thin">
        <color auto="1"/>
      </left>
      <right/>
      <top/>
      <bottom style="thin">
        <color auto="1"/>
      </bottom>
      <diagonal/>
    </border>
    <border>
      <left style="medium">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bottom/>
      <diagonal/>
    </border>
    <border>
      <left style="thin">
        <color auto="1"/>
      </left>
      <right style="thin">
        <color auto="1"/>
      </right>
      <top/>
      <bottom/>
      <diagonal/>
    </border>
    <border>
      <left/>
      <right/>
      <top style="medium">
        <color auto="1"/>
      </top>
      <bottom/>
      <diagonal/>
    </border>
    <border>
      <left/>
      <right/>
      <top/>
      <bottom style="medium">
        <color auto="1"/>
      </bottom>
      <diagonal/>
    </border>
    <border>
      <left style="medium">
        <color auto="1"/>
      </left>
      <right/>
      <top style="medium">
        <color auto="1"/>
      </top>
      <bottom style="thin">
        <color auto="1"/>
      </bottom>
      <diagonal/>
    </border>
    <border>
      <left style="thin">
        <color auto="1"/>
      </left>
      <right style="thin">
        <color auto="1"/>
      </right>
      <top style="medium">
        <color auto="1"/>
      </top>
      <bottom style="thin">
        <color auto="1"/>
      </bottom>
      <diagonal/>
    </border>
    <border>
      <left/>
      <right style="thin">
        <color auto="1"/>
      </right>
      <top style="thin">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style="medium">
        <color auto="1"/>
      </right>
      <top style="medium">
        <color auto="1"/>
      </top>
      <bottom/>
      <diagonal/>
    </border>
    <border>
      <left style="thin">
        <color auto="1"/>
      </left>
      <right style="medium">
        <color auto="1"/>
      </right>
      <top style="thin">
        <color auto="1"/>
      </top>
      <bottom/>
      <diagonal/>
    </border>
    <border>
      <left/>
      <right/>
      <top style="thin">
        <color auto="1"/>
      </top>
      <bottom/>
      <diagonal/>
    </border>
    <border>
      <left/>
      <right/>
      <top style="medium">
        <color auto="1"/>
      </top>
      <bottom style="thin">
        <color auto="1"/>
      </bottom>
      <diagonal/>
    </border>
    <border>
      <left/>
      <right/>
      <top style="thin">
        <color auto="1"/>
      </top>
      <bottom style="thin">
        <color auto="1"/>
      </bottom>
      <diagonal/>
    </border>
    <border>
      <left/>
      <right style="thin">
        <color auto="1"/>
      </right>
      <top style="medium">
        <color auto="1"/>
      </top>
      <bottom style="thin">
        <color auto="1"/>
      </bottom>
      <diagonal/>
    </border>
    <border>
      <left/>
      <right style="medium">
        <color auto="1"/>
      </right>
      <top/>
      <bottom/>
      <diagonal/>
    </border>
    <border>
      <left style="thin">
        <color auto="1"/>
      </left>
      <right style="thin">
        <color auto="1"/>
      </right>
      <top style="medium">
        <color auto="1"/>
      </top>
      <bottom/>
      <diagonal/>
    </border>
    <border>
      <left/>
      <right style="thin">
        <color auto="1"/>
      </right>
      <top/>
      <bottom style="thin">
        <color auto="1"/>
      </bottom>
      <diagonal/>
    </border>
    <border>
      <left/>
      <right/>
      <top/>
      <bottom style="thin">
        <color auto="1"/>
      </bottom>
      <diagonal/>
    </border>
    <border>
      <left/>
      <right style="thin">
        <color auto="1"/>
      </right>
      <top style="thin">
        <color auto="1"/>
      </top>
      <bottom/>
      <diagonal/>
    </border>
    <border>
      <left style="medium">
        <color auto="1"/>
      </left>
      <right/>
      <top style="medium">
        <color auto="1"/>
      </top>
      <bottom/>
      <diagonal/>
    </border>
    <border>
      <left/>
      <right style="medium">
        <color auto="1"/>
      </right>
      <top style="medium">
        <color auto="1"/>
      </top>
      <bottom/>
      <diagonal/>
    </border>
    <border>
      <left/>
      <right style="medium">
        <color auto="1"/>
      </right>
      <top/>
      <bottom style="medium">
        <color auto="1"/>
      </bottom>
      <diagonal/>
    </border>
    <border>
      <left style="medium">
        <color auto="1"/>
      </left>
      <right style="thin">
        <color auto="1"/>
      </right>
      <top/>
      <bottom/>
      <diagonal/>
    </border>
    <border>
      <left style="medium">
        <color auto="1"/>
      </left>
      <right style="thin">
        <color auto="1"/>
      </right>
      <top style="medium">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auto="1"/>
      </right>
      <top/>
      <bottom/>
      <diagonal/>
    </border>
    <border>
      <left style="medium">
        <color indexed="64"/>
      </left>
      <right/>
      <top style="thin">
        <color auto="1"/>
      </top>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bottom style="thin">
        <color auto="1"/>
      </bottom>
      <diagonal/>
    </border>
  </borders>
  <cellStyleXfs count="38">
    <xf numFmtId="0" fontId="0" fillId="0" borderId="0">
      <alignment vertical="center"/>
    </xf>
    <xf numFmtId="9" fontId="5" fillId="0" borderId="0" applyFont="0" applyFill="0" applyBorder="0" applyAlignment="0" applyProtection="0">
      <alignment vertical="center"/>
    </xf>
    <xf numFmtId="9" fontId="4" fillId="0" borderId="0" applyFont="0" applyFill="0" applyBorder="0" applyAlignment="0" applyProtection="0">
      <alignment vertical="center"/>
    </xf>
    <xf numFmtId="9" fontId="14" fillId="0" borderId="0" applyFont="0" applyFill="0" applyBorder="0" applyAlignment="0" applyProtection="0">
      <alignment vertical="center"/>
    </xf>
    <xf numFmtId="38" fontId="5" fillId="0" borderId="0" applyFont="0" applyFill="0" applyBorder="0" applyAlignment="0" applyProtection="0">
      <alignment vertical="center"/>
    </xf>
    <xf numFmtId="38" fontId="14" fillId="0" borderId="0" applyFont="0" applyFill="0" applyBorder="0" applyAlignment="0" applyProtection="0">
      <alignment vertical="center"/>
    </xf>
    <xf numFmtId="6" fontId="5" fillId="0" borderId="0" applyFont="0" applyFill="0" applyBorder="0" applyAlignment="0" applyProtection="0">
      <alignment vertical="center"/>
    </xf>
    <xf numFmtId="6" fontId="5" fillId="0" borderId="0" applyFont="0" applyFill="0" applyBorder="0" applyAlignment="0" applyProtection="0">
      <alignment vertical="center"/>
    </xf>
    <xf numFmtId="6" fontId="14" fillId="0" borderId="0" applyFont="0" applyFill="0" applyBorder="0" applyAlignment="0" applyProtection="0">
      <alignment vertical="center"/>
    </xf>
    <xf numFmtId="0" fontId="15" fillId="0" borderId="0"/>
    <xf numFmtId="0" fontId="4" fillId="0" borderId="0">
      <alignment vertical="center"/>
    </xf>
    <xf numFmtId="0" fontId="15" fillId="0" borderId="0"/>
    <xf numFmtId="0" fontId="9" fillId="0" borderId="0"/>
    <xf numFmtId="0" fontId="5" fillId="0" borderId="0"/>
    <xf numFmtId="6" fontId="5" fillId="0" borderId="0" applyFont="0" applyFill="0" applyBorder="0" applyAlignment="0" applyProtection="0">
      <alignment vertical="center"/>
    </xf>
    <xf numFmtId="0" fontId="5" fillId="0" borderId="0"/>
    <xf numFmtId="38" fontId="5" fillId="0" borderId="0" applyFont="0" applyFill="0" applyBorder="0" applyAlignment="0" applyProtection="0">
      <alignment vertical="center"/>
    </xf>
    <xf numFmtId="38" fontId="4" fillId="0" borderId="0" applyFont="0" applyFill="0" applyBorder="0" applyAlignment="0" applyProtection="0">
      <alignment vertical="center"/>
    </xf>
    <xf numFmtId="0" fontId="4" fillId="0" borderId="0">
      <alignment vertical="center"/>
    </xf>
    <xf numFmtId="0" fontId="2" fillId="0" borderId="0">
      <alignment vertical="center"/>
    </xf>
    <xf numFmtId="6" fontId="5" fillId="0" borderId="0" applyFont="0" applyFill="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57" fillId="0" borderId="0" applyNumberFormat="0" applyFill="0" applyBorder="0" applyAlignment="0" applyProtection="0">
      <alignment vertical="center"/>
    </xf>
    <xf numFmtId="9" fontId="71" fillId="0" borderId="0" applyFont="0" applyFill="0" applyBorder="0" applyAlignment="0" applyProtection="0">
      <alignment vertical="center"/>
    </xf>
    <xf numFmtId="38" fontId="71" fillId="0" borderId="0" applyFont="0" applyFill="0" applyBorder="0" applyAlignment="0" applyProtection="0">
      <alignment vertical="center"/>
    </xf>
    <xf numFmtId="0" fontId="71" fillId="0" borderId="0"/>
    <xf numFmtId="9" fontId="5" fillId="0" borderId="0" applyFont="0" applyFill="0" applyBorder="0" applyAlignment="0" applyProtection="0">
      <alignment vertical="center"/>
    </xf>
    <xf numFmtId="6" fontId="5" fillId="0" borderId="0" applyFont="0" applyFill="0" applyBorder="0" applyAlignment="0" applyProtection="0">
      <alignment vertical="center"/>
    </xf>
    <xf numFmtId="6" fontId="5" fillId="0" borderId="0" applyFont="0" applyFill="0" applyBorder="0" applyAlignment="0" applyProtection="0">
      <alignment vertical="center"/>
    </xf>
    <xf numFmtId="6" fontId="5" fillId="0" borderId="0" applyFont="0" applyFill="0" applyBorder="0" applyAlignment="0" applyProtection="0">
      <alignment vertical="center"/>
    </xf>
    <xf numFmtId="6" fontId="5" fillId="0" borderId="0" applyFont="0" applyFill="0" applyBorder="0" applyAlignment="0" applyProtection="0">
      <alignment vertical="center"/>
    </xf>
    <xf numFmtId="0" fontId="1" fillId="0" borderId="0">
      <alignment vertical="center"/>
    </xf>
    <xf numFmtId="6" fontId="5" fillId="0" borderId="0" applyFont="0" applyFill="0" applyBorder="0" applyAlignment="0" applyProtection="0">
      <alignment vertical="center"/>
    </xf>
  </cellStyleXfs>
  <cellXfs count="1484">
    <xf numFmtId="0" fontId="0" fillId="0" borderId="0" xfId="0">
      <alignment vertical="center"/>
    </xf>
    <xf numFmtId="0" fontId="15" fillId="0" borderId="0" xfId="9"/>
    <xf numFmtId="0" fontId="15" fillId="0" borderId="0" xfId="9" applyAlignment="1">
      <alignment vertical="center"/>
    </xf>
    <xf numFmtId="38" fontId="0" fillId="0" borderId="0" xfId="4" applyFont="1">
      <alignment vertical="center"/>
    </xf>
    <xf numFmtId="0" fontId="9" fillId="0" borderId="0" xfId="9" applyFont="1" applyAlignment="1">
      <alignment horizontal="center" vertical="center"/>
    </xf>
    <xf numFmtId="0" fontId="8" fillId="0" borderId="0" xfId="9" applyFont="1" applyAlignment="1">
      <alignment vertical="center"/>
    </xf>
    <xf numFmtId="0" fontId="11" fillId="2" borderId="0" xfId="9" applyFont="1" applyFill="1" applyAlignment="1">
      <alignment horizontal="right" vertical="center"/>
    </xf>
    <xf numFmtId="0" fontId="15" fillId="0" borderId="0" xfId="9" applyAlignment="1">
      <alignment horizontal="right"/>
    </xf>
    <xf numFmtId="0" fontId="18" fillId="0" borderId="0" xfId="9" applyFont="1"/>
    <xf numFmtId="0" fontId="19" fillId="0" borderId="0" xfId="9" applyFont="1"/>
    <xf numFmtId="0" fontId="5" fillId="0" borderId="0" xfId="9" applyFont="1"/>
    <xf numFmtId="0" fontId="6" fillId="0" borderId="0" xfId="12" applyFont="1" applyAlignment="1">
      <alignment vertical="center"/>
    </xf>
    <xf numFmtId="0" fontId="5" fillId="0" borderId="0" xfId="9" applyFont="1" applyAlignment="1">
      <alignment horizontal="center"/>
    </xf>
    <xf numFmtId="0" fontId="6" fillId="0" borderId="0" xfId="12" applyFont="1" applyAlignment="1">
      <alignment horizontal="right" vertical="center"/>
    </xf>
    <xf numFmtId="0" fontId="5" fillId="0" borderId="0" xfId="9" applyFont="1" applyAlignment="1">
      <alignment vertical="center"/>
    </xf>
    <xf numFmtId="0" fontId="7" fillId="0" borderId="0" xfId="9" applyFont="1"/>
    <xf numFmtId="0" fontId="15" fillId="6" borderId="0" xfId="9" applyFill="1"/>
    <xf numFmtId="0" fontId="15" fillId="3" borderId="0" xfId="9" applyFill="1"/>
    <xf numFmtId="0" fontId="5" fillId="0" borderId="0" xfId="13"/>
    <xf numFmtId="0" fontId="5" fillId="0" borderId="0" xfId="13" applyAlignment="1">
      <alignment horizontal="left"/>
    </xf>
    <xf numFmtId="0" fontId="10" fillId="0" borderId="0" xfId="9" applyFont="1"/>
    <xf numFmtId="0" fontId="10" fillId="3" borderId="2" xfId="9" applyFont="1" applyFill="1" applyBorder="1" applyAlignment="1">
      <alignment horizontal="center" vertical="center"/>
    </xf>
    <xf numFmtId="0" fontId="22" fillId="0" borderId="0" xfId="0" applyFont="1">
      <alignment vertical="center"/>
    </xf>
    <xf numFmtId="0" fontId="16" fillId="0" borderId="0" xfId="9" applyFont="1"/>
    <xf numFmtId="0" fontId="0" fillId="0" borderId="0" xfId="0" applyAlignment="1">
      <alignment horizontal="right" vertical="center"/>
    </xf>
    <xf numFmtId="0" fontId="15" fillId="0" borderId="0" xfId="9" applyAlignment="1">
      <alignment horizontal="center"/>
    </xf>
    <xf numFmtId="0" fontId="10" fillId="3" borderId="0" xfId="9" applyFont="1" applyFill="1"/>
    <xf numFmtId="0" fontId="18" fillId="3" borderId="0" xfId="9" applyFont="1" applyFill="1"/>
    <xf numFmtId="0" fontId="19" fillId="3" borderId="0" xfId="9" applyFont="1" applyFill="1"/>
    <xf numFmtId="0" fontId="32" fillId="0" borderId="0" xfId="9" applyFont="1"/>
    <xf numFmtId="0" fontId="36" fillId="0" borderId="0" xfId="9" applyFont="1"/>
    <xf numFmtId="176" fontId="10" fillId="3" borderId="0" xfId="9" applyNumberFormat="1" applyFont="1" applyFill="1" applyAlignment="1">
      <alignment vertical="center"/>
    </xf>
    <xf numFmtId="176" fontId="10" fillId="0" borderId="0" xfId="9" applyNumberFormat="1" applyFont="1" applyAlignment="1">
      <alignment vertical="center"/>
    </xf>
    <xf numFmtId="176" fontId="10" fillId="3" borderId="0" xfId="9" applyNumberFormat="1" applyFont="1" applyFill="1"/>
    <xf numFmtId="176" fontId="10" fillId="2" borderId="0" xfId="9" applyNumberFormat="1" applyFont="1" applyFill="1" applyAlignment="1">
      <alignment horizontal="right" vertical="center"/>
    </xf>
    <xf numFmtId="176" fontId="9" fillId="3" borderId="0" xfId="9" applyNumberFormat="1" applyFont="1" applyFill="1" applyAlignment="1">
      <alignment horizontal="right" vertical="center"/>
    </xf>
    <xf numFmtId="0" fontId="36" fillId="0" borderId="0" xfId="9" applyFont="1" applyAlignment="1">
      <alignment horizontal="center" vertical="center"/>
    </xf>
    <xf numFmtId="0" fontId="36" fillId="0" borderId="0" xfId="9" applyFont="1" applyAlignment="1">
      <alignment horizontal="center"/>
    </xf>
    <xf numFmtId="0" fontId="36" fillId="0" borderId="0" xfId="9" applyFont="1" applyAlignment="1">
      <alignment vertical="center"/>
    </xf>
    <xf numFmtId="0" fontId="38" fillId="0" borderId="0" xfId="9" applyFont="1"/>
    <xf numFmtId="0" fontId="37" fillId="0" borderId="0" xfId="9" applyFont="1" applyAlignment="1">
      <alignment vertical="center"/>
    </xf>
    <xf numFmtId="0" fontId="11" fillId="3" borderId="0" xfId="9" applyFont="1" applyFill="1" applyAlignment="1">
      <alignment horizontal="right" vertical="center"/>
    </xf>
    <xf numFmtId="38" fontId="26" fillId="3" borderId="2" xfId="4" applyFont="1" applyFill="1" applyBorder="1" applyAlignment="1" applyProtection="1">
      <alignment horizontal="right" vertical="center" wrapText="1"/>
    </xf>
    <xf numFmtId="38" fontId="26" fillId="3" borderId="2" xfId="4" applyFont="1" applyFill="1" applyBorder="1" applyAlignment="1" applyProtection="1">
      <alignment vertical="center" wrapText="1"/>
    </xf>
    <xf numFmtId="0" fontId="5" fillId="3" borderId="0" xfId="9" applyFont="1" applyFill="1"/>
    <xf numFmtId="0" fontId="16" fillId="3" borderId="0" xfId="9" applyFont="1" applyFill="1"/>
    <xf numFmtId="38" fontId="0" fillId="3" borderId="0" xfId="4" applyFont="1" applyFill="1">
      <alignment vertical="center"/>
    </xf>
    <xf numFmtId="9" fontId="0" fillId="3" borderId="0" xfId="1" applyFont="1" applyFill="1" applyBorder="1" applyAlignment="1">
      <alignment horizontal="right" vertical="center"/>
    </xf>
    <xf numFmtId="38" fontId="0" fillId="3" borderId="0" xfId="4" applyFont="1" applyFill="1" applyBorder="1" applyAlignment="1">
      <alignment horizontal="right" vertical="center"/>
    </xf>
    <xf numFmtId="38" fontId="0" fillId="3" borderId="0" xfId="4" applyFont="1" applyFill="1" applyBorder="1" applyAlignment="1">
      <alignment vertical="center"/>
    </xf>
    <xf numFmtId="0" fontId="15" fillId="3" borderId="0" xfId="9" applyFill="1" applyAlignment="1">
      <alignment horizontal="right" vertical="center"/>
    </xf>
    <xf numFmtId="0" fontId="5" fillId="5" borderId="0" xfId="13" applyFill="1" applyAlignment="1">
      <alignment horizontal="center" vertical="center"/>
    </xf>
    <xf numFmtId="0" fontId="34" fillId="3" borderId="0" xfId="13" applyFont="1" applyFill="1"/>
    <xf numFmtId="3" fontId="26" fillId="3" borderId="2" xfId="12" applyNumberFormat="1" applyFont="1" applyFill="1" applyBorder="1" applyAlignment="1">
      <alignment vertical="center" wrapText="1"/>
    </xf>
    <xf numFmtId="0" fontId="26" fillId="3" borderId="2" xfId="12" applyFont="1" applyFill="1" applyBorder="1" applyAlignment="1">
      <alignment horizontal="center" vertical="center" wrapText="1"/>
    </xf>
    <xf numFmtId="49" fontId="26" fillId="3" borderId="2" xfId="12" applyNumberFormat="1" applyFont="1" applyFill="1" applyBorder="1" applyAlignment="1">
      <alignment horizontal="center" vertical="center" wrapText="1"/>
    </xf>
    <xf numFmtId="0" fontId="5" fillId="3" borderId="0" xfId="13" applyFill="1"/>
    <xf numFmtId="0" fontId="16" fillId="0" borderId="0" xfId="9" applyFont="1" applyAlignment="1">
      <alignment horizontal="left"/>
    </xf>
    <xf numFmtId="6" fontId="37" fillId="5" borderId="0" xfId="6" applyFont="1" applyFill="1" applyBorder="1" applyAlignment="1">
      <alignment horizontal="left" vertical="center"/>
    </xf>
    <xf numFmtId="0" fontId="36" fillId="3" borderId="0" xfId="9" applyFont="1" applyFill="1"/>
    <xf numFmtId="177" fontId="9" fillId="3" borderId="0" xfId="1" applyNumberFormat="1" applyFont="1" applyFill="1" applyBorder="1" applyAlignment="1">
      <alignment horizontal="right" vertical="center"/>
    </xf>
    <xf numFmtId="0" fontId="38" fillId="0" borderId="0" xfId="0" applyFont="1">
      <alignment vertical="center"/>
    </xf>
    <xf numFmtId="0" fontId="23" fillId="5" borderId="0" xfId="13" applyFont="1" applyFill="1" applyAlignment="1">
      <alignment vertical="center"/>
    </xf>
    <xf numFmtId="0" fontId="4" fillId="5" borderId="0" xfId="13" applyFont="1" applyFill="1" applyAlignment="1">
      <alignment vertical="center"/>
    </xf>
    <xf numFmtId="0" fontId="45" fillId="0" borderId="0" xfId="13" applyFont="1"/>
    <xf numFmtId="0" fontId="13" fillId="5" borderId="2" xfId="12" applyFont="1" applyFill="1" applyBorder="1" applyAlignment="1">
      <alignment horizontal="center" vertical="center" wrapText="1"/>
    </xf>
    <xf numFmtId="0" fontId="26" fillId="0" borderId="0" xfId="9" applyFont="1"/>
    <xf numFmtId="0" fontId="7" fillId="3" borderId="0" xfId="9" applyFont="1" applyFill="1"/>
    <xf numFmtId="0" fontId="10" fillId="3" borderId="2" xfId="12" applyFont="1" applyFill="1" applyBorder="1" applyAlignment="1">
      <alignment horizontal="left" vertical="center" wrapText="1"/>
    </xf>
    <xf numFmtId="0" fontId="46" fillId="3" borderId="0" xfId="9" applyFont="1" applyFill="1"/>
    <xf numFmtId="0" fontId="20" fillId="3" borderId="0" xfId="9" applyFont="1" applyFill="1"/>
    <xf numFmtId="0" fontId="7" fillId="3" borderId="0" xfId="9" applyFont="1" applyFill="1" applyAlignment="1">
      <alignment horizontal="left"/>
    </xf>
    <xf numFmtId="0" fontId="0" fillId="3" borderId="0" xfId="0" applyFill="1">
      <alignment vertical="center"/>
    </xf>
    <xf numFmtId="0" fontId="42" fillId="3" borderId="0" xfId="0" applyFont="1" applyFill="1">
      <alignment vertical="center"/>
    </xf>
    <xf numFmtId="0" fontId="8" fillId="0" borderId="0" xfId="9" applyFont="1" applyAlignment="1">
      <alignment horizontal="left" vertical="center"/>
    </xf>
    <xf numFmtId="0" fontId="13" fillId="0" borderId="2" xfId="9" applyFont="1" applyBorder="1" applyAlignment="1">
      <alignment vertical="center" textRotation="255" wrapText="1"/>
    </xf>
    <xf numFmtId="0" fontId="13" fillId="0" borderId="2" xfId="9" applyFont="1" applyBorder="1" applyAlignment="1">
      <alignment horizontal="center" vertical="center" textRotation="255" wrapText="1"/>
    </xf>
    <xf numFmtId="0" fontId="9" fillId="2" borderId="2" xfId="1" applyNumberFormat="1" applyFont="1" applyFill="1" applyBorder="1" applyAlignment="1">
      <alignment horizontal="center" vertical="center" wrapText="1"/>
    </xf>
    <xf numFmtId="176" fontId="10" fillId="3" borderId="2" xfId="9" applyNumberFormat="1" applyFont="1" applyFill="1" applyBorder="1" applyAlignment="1">
      <alignment vertical="center"/>
    </xf>
    <xf numFmtId="177" fontId="9" fillId="3" borderId="2" xfId="1" applyNumberFormat="1" applyFont="1" applyFill="1" applyBorder="1" applyAlignment="1">
      <alignment horizontal="right" vertical="center"/>
    </xf>
    <xf numFmtId="177" fontId="10" fillId="3" borderId="2" xfId="1" applyNumberFormat="1" applyFont="1" applyFill="1" applyBorder="1" applyAlignment="1">
      <alignment horizontal="right" vertical="center"/>
    </xf>
    <xf numFmtId="176" fontId="10" fillId="3" borderId="2" xfId="9" applyNumberFormat="1" applyFont="1" applyFill="1" applyBorder="1" applyAlignment="1">
      <alignment horizontal="right" vertical="center"/>
    </xf>
    <xf numFmtId="0" fontId="21" fillId="4" borderId="2" xfId="9" applyFont="1" applyFill="1" applyBorder="1" applyAlignment="1">
      <alignment horizontal="right" vertical="center" wrapText="1"/>
    </xf>
    <xf numFmtId="0" fontId="9" fillId="0" borderId="2" xfId="9" applyFont="1" applyBorder="1" applyAlignment="1">
      <alignment horizontal="center" vertical="center"/>
    </xf>
    <xf numFmtId="0" fontId="9" fillId="2" borderId="2" xfId="12" applyFill="1" applyBorder="1" applyAlignment="1">
      <alignment horizontal="center" vertical="center" wrapText="1"/>
    </xf>
    <xf numFmtId="0" fontId="9" fillId="0" borderId="2" xfId="12" applyBorder="1" applyAlignment="1">
      <alignment horizontal="center" vertical="center" wrapText="1"/>
    </xf>
    <xf numFmtId="0" fontId="11" fillId="0" borderId="2" xfId="12" applyFont="1" applyBorder="1" applyAlignment="1">
      <alignment vertical="top" textRotation="255" wrapText="1"/>
    </xf>
    <xf numFmtId="38" fontId="25" fillId="0" borderId="2" xfId="4" applyFont="1" applyFill="1" applyBorder="1" applyAlignment="1" applyProtection="1">
      <alignment horizontal="left" vertical="top" textRotation="255" wrapText="1"/>
    </xf>
    <xf numFmtId="0" fontId="16" fillId="5" borderId="2" xfId="12" applyFont="1" applyFill="1" applyBorder="1" applyAlignment="1">
      <alignment horizontal="center" vertical="center" textRotation="255" wrapText="1"/>
    </xf>
    <xf numFmtId="0" fontId="33" fillId="3" borderId="2" xfId="9" applyFont="1" applyFill="1" applyBorder="1" applyAlignment="1">
      <alignment vertical="center"/>
    </xf>
    <xf numFmtId="176" fontId="9" fillId="3" borderId="2" xfId="9" applyNumberFormat="1" applyFont="1" applyFill="1" applyBorder="1" applyAlignment="1">
      <alignment vertical="center"/>
    </xf>
    <xf numFmtId="0" fontId="11" fillId="3" borderId="0" xfId="9" applyFont="1" applyFill="1" applyAlignment="1" applyProtection="1">
      <alignment horizontal="right" vertical="center"/>
      <protection locked="0"/>
    </xf>
    <xf numFmtId="0" fontId="8" fillId="0" borderId="0" xfId="9" applyFont="1" applyAlignment="1">
      <alignment horizontal="center" vertical="center"/>
    </xf>
    <xf numFmtId="0" fontId="15" fillId="3" borderId="0" xfId="9" applyFill="1" applyAlignment="1">
      <alignment vertical="center" wrapText="1"/>
    </xf>
    <xf numFmtId="0" fontId="11" fillId="2" borderId="2" xfId="10" applyFont="1" applyFill="1" applyBorder="1" applyAlignment="1">
      <alignment horizontal="center" vertical="center"/>
    </xf>
    <xf numFmtId="0" fontId="15" fillId="0" borderId="0" xfId="9" applyAlignment="1">
      <alignment vertical="center" wrapText="1"/>
    </xf>
    <xf numFmtId="181" fontId="11" fillId="5" borderId="2" xfId="12" applyNumberFormat="1" applyFont="1" applyFill="1" applyBorder="1" applyAlignment="1">
      <alignment horizontal="left" vertical="center" wrapText="1"/>
    </xf>
    <xf numFmtId="176" fontId="13" fillId="5" borderId="2" xfId="12" applyNumberFormat="1" applyFont="1" applyFill="1" applyBorder="1" applyAlignment="1">
      <alignment horizontal="center" vertical="center" wrapText="1"/>
    </xf>
    <xf numFmtId="180" fontId="11" fillId="5" borderId="2" xfId="12" applyNumberFormat="1" applyFont="1" applyFill="1" applyBorder="1" applyAlignment="1">
      <alignment horizontal="center" vertical="center" wrapText="1"/>
    </xf>
    <xf numFmtId="177" fontId="26" fillId="3" borderId="2" xfId="4" applyNumberFormat="1" applyFont="1" applyFill="1" applyBorder="1" applyAlignment="1" applyProtection="1">
      <alignment vertical="center" wrapText="1"/>
    </xf>
    <xf numFmtId="176" fontId="26" fillId="3" borderId="2" xfId="4" applyNumberFormat="1" applyFont="1" applyFill="1" applyBorder="1" applyAlignment="1" applyProtection="1">
      <alignment vertical="center" wrapText="1"/>
    </xf>
    <xf numFmtId="182" fontId="26" fillId="3" borderId="2" xfId="12" applyNumberFormat="1" applyFont="1" applyFill="1" applyBorder="1" applyAlignment="1">
      <alignment vertical="center" shrinkToFit="1"/>
    </xf>
    <xf numFmtId="177" fontId="26" fillId="3" borderId="2" xfId="1" applyNumberFormat="1" applyFont="1" applyFill="1" applyBorder="1" applyAlignment="1" applyProtection="1">
      <alignment vertical="center" wrapText="1"/>
    </xf>
    <xf numFmtId="3" fontId="26" fillId="3" borderId="2" xfId="13" applyNumberFormat="1" applyFont="1" applyFill="1" applyBorder="1" applyAlignment="1">
      <alignment horizontal="right" vertical="center"/>
    </xf>
    <xf numFmtId="0" fontId="37" fillId="0" borderId="0" xfId="12" applyFont="1" applyAlignment="1">
      <alignment horizontal="left" vertical="center" wrapText="1"/>
    </xf>
    <xf numFmtId="0" fontId="25" fillId="0" borderId="2" xfId="12" applyFont="1" applyBorder="1" applyAlignment="1">
      <alignment horizontal="center" vertical="center" wrapText="1"/>
    </xf>
    <xf numFmtId="0" fontId="25" fillId="0" borderId="2" xfId="12" applyFont="1" applyBorder="1" applyAlignment="1">
      <alignment horizontal="center" vertical="top" textRotation="255" wrapText="1"/>
    </xf>
    <xf numFmtId="0" fontId="11" fillId="2" borderId="16" xfId="9" applyFont="1" applyFill="1" applyBorder="1" applyAlignment="1">
      <alignment vertical="top" textRotation="255" wrapText="1"/>
    </xf>
    <xf numFmtId="0" fontId="11" fillId="2" borderId="2" xfId="9" applyFont="1" applyFill="1" applyBorder="1" applyAlignment="1">
      <alignment vertical="top" textRotation="255"/>
    </xf>
    <xf numFmtId="0" fontId="11" fillId="2" borderId="6" xfId="9" applyFont="1" applyFill="1" applyBorder="1" applyAlignment="1">
      <alignment horizontal="center" vertical="top" textRotation="255"/>
    </xf>
    <xf numFmtId="0" fontId="11" fillId="2" borderId="25" xfId="9" applyFont="1" applyFill="1" applyBorder="1" applyAlignment="1">
      <alignment vertical="top" textRotation="255" wrapText="1"/>
    </xf>
    <xf numFmtId="0" fontId="11" fillId="2" borderId="5" xfId="9" applyFont="1" applyFill="1" applyBorder="1" applyAlignment="1">
      <alignment horizontal="center" vertical="top" textRotation="255"/>
    </xf>
    <xf numFmtId="0" fontId="10" fillId="3" borderId="2" xfId="12" applyFont="1" applyFill="1" applyBorder="1" applyAlignment="1">
      <alignment horizontal="center" vertical="center" wrapText="1"/>
    </xf>
    <xf numFmtId="0" fontId="33" fillId="0" borderId="2" xfId="9" applyFont="1" applyBorder="1" applyAlignment="1">
      <alignment horizontal="center" vertical="center"/>
    </xf>
    <xf numFmtId="0" fontId="11" fillId="2" borderId="16" xfId="9" applyFont="1" applyFill="1" applyBorder="1" applyAlignment="1">
      <alignment horizontal="center" vertical="center" wrapText="1"/>
    </xf>
    <xf numFmtId="0" fontId="11" fillId="2" borderId="16" xfId="10" applyFont="1" applyFill="1" applyBorder="1" applyAlignment="1">
      <alignment horizontal="center" vertical="center"/>
    </xf>
    <xf numFmtId="0" fontId="11" fillId="2" borderId="6" xfId="10" applyFont="1" applyFill="1" applyBorder="1" applyAlignment="1">
      <alignment horizontal="center" vertical="center"/>
    </xf>
    <xf numFmtId="0" fontId="8" fillId="0" borderId="13" xfId="9" applyFont="1" applyBorder="1" applyAlignment="1">
      <alignment vertical="center"/>
    </xf>
    <xf numFmtId="0" fontId="11" fillId="0" borderId="15" xfId="9" applyFont="1" applyBorder="1" applyAlignment="1">
      <alignment vertical="center"/>
    </xf>
    <xf numFmtId="0" fontId="11" fillId="0" borderId="15" xfId="9" applyFont="1" applyBorder="1" applyAlignment="1">
      <alignment vertical="center" wrapText="1"/>
    </xf>
    <xf numFmtId="0" fontId="10" fillId="0" borderId="6" xfId="9" applyFont="1" applyBorder="1" applyAlignment="1">
      <alignment horizontal="left" vertical="center" wrapText="1"/>
    </xf>
    <xf numFmtId="0" fontId="16" fillId="5" borderId="6" xfId="12" applyFont="1" applyFill="1" applyBorder="1" applyAlignment="1">
      <alignment horizontal="center" vertical="center" textRotation="255" wrapText="1"/>
    </xf>
    <xf numFmtId="6" fontId="8" fillId="5" borderId="0" xfId="6" applyFont="1" applyFill="1" applyBorder="1" applyAlignment="1">
      <alignment horizontal="left" vertical="center"/>
    </xf>
    <xf numFmtId="0" fontId="17" fillId="3" borderId="2" xfId="12" applyFont="1" applyFill="1" applyBorder="1" applyAlignment="1">
      <alignment horizontal="center" vertical="center" wrapText="1"/>
    </xf>
    <xf numFmtId="0" fontId="9" fillId="3" borderId="2" xfId="1" applyNumberFormat="1" applyFont="1" applyFill="1" applyBorder="1" applyAlignment="1" applyProtection="1">
      <alignment vertical="center"/>
      <protection locked="0"/>
    </xf>
    <xf numFmtId="0" fontId="9" fillId="3" borderId="2" xfId="4" applyNumberFormat="1" applyFont="1" applyFill="1" applyBorder="1" applyAlignment="1" applyProtection="1">
      <alignment vertical="center"/>
      <protection locked="0"/>
    </xf>
    <xf numFmtId="0" fontId="11" fillId="0" borderId="16" xfId="12" applyFont="1" applyBorder="1" applyAlignment="1">
      <alignment vertical="top" textRotation="255" wrapText="1"/>
    </xf>
    <xf numFmtId="0" fontId="11" fillId="0" borderId="6" xfId="12" applyFont="1" applyBorder="1" applyAlignment="1">
      <alignment vertical="top" textRotation="255" wrapText="1"/>
    </xf>
    <xf numFmtId="0" fontId="11" fillId="0" borderId="5" xfId="12" applyFont="1" applyBorder="1" applyAlignment="1">
      <alignment vertical="top" textRotation="255" wrapText="1"/>
    </xf>
    <xf numFmtId="0" fontId="54" fillId="5" borderId="0" xfId="13" applyFont="1" applyFill="1" applyAlignment="1">
      <alignment vertical="center"/>
    </xf>
    <xf numFmtId="0" fontId="0" fillId="3" borderId="39" xfId="0" applyFill="1" applyBorder="1">
      <alignment vertical="center"/>
    </xf>
    <xf numFmtId="0" fontId="0" fillId="3" borderId="21" xfId="0" applyFill="1" applyBorder="1">
      <alignment vertical="center"/>
    </xf>
    <xf numFmtId="0" fontId="0" fillId="3" borderId="21" xfId="0" applyFill="1" applyBorder="1" applyAlignment="1">
      <alignment horizontal="right" vertical="center"/>
    </xf>
    <xf numFmtId="0" fontId="0" fillId="3" borderId="19" xfId="0" applyFill="1" applyBorder="1">
      <alignment vertical="center"/>
    </xf>
    <xf numFmtId="0" fontId="28" fillId="3" borderId="2" xfId="13" applyFont="1" applyFill="1" applyBorder="1" applyAlignment="1">
      <alignment horizontal="right" vertical="center"/>
    </xf>
    <xf numFmtId="0" fontId="28" fillId="3" borderId="2" xfId="12" applyFont="1" applyFill="1" applyBorder="1" applyAlignment="1">
      <alignment horizontal="center" vertical="center" wrapText="1"/>
    </xf>
    <xf numFmtId="10" fontId="28" fillId="3" borderId="2" xfId="13" applyNumberFormat="1" applyFont="1" applyFill="1" applyBorder="1" applyAlignment="1">
      <alignment horizontal="right" vertical="center"/>
    </xf>
    <xf numFmtId="0" fontId="28" fillId="3" borderId="2" xfId="13" applyFont="1" applyFill="1" applyBorder="1" applyAlignment="1">
      <alignment vertical="center"/>
    </xf>
    <xf numFmtId="0" fontId="56" fillId="0" borderId="0" xfId="12" applyFont="1" applyAlignment="1">
      <alignment horizontal="right" vertical="center"/>
    </xf>
    <xf numFmtId="0" fontId="26" fillId="3" borderId="2" xfId="9" applyFont="1" applyFill="1" applyBorder="1" applyAlignment="1">
      <alignment horizontal="center" vertical="center"/>
    </xf>
    <xf numFmtId="0" fontId="26" fillId="3" borderId="2" xfId="9" applyFont="1" applyFill="1" applyBorder="1" applyAlignment="1">
      <alignment horizontal="left" vertical="center" wrapText="1"/>
    </xf>
    <xf numFmtId="38" fontId="26" fillId="3" borderId="2" xfId="4" applyFont="1" applyFill="1" applyBorder="1" applyAlignment="1" applyProtection="1">
      <alignment horizontal="center" vertical="center" wrapText="1"/>
    </xf>
    <xf numFmtId="0" fontId="51" fillId="3" borderId="0" xfId="0" applyFont="1" applyFill="1">
      <alignment vertical="center"/>
    </xf>
    <xf numFmtId="0" fontId="0" fillId="3" borderId="40" xfId="0" applyFill="1" applyBorder="1">
      <alignment vertical="center"/>
    </xf>
    <xf numFmtId="0" fontId="0" fillId="3" borderId="34" xfId="0" applyFill="1" applyBorder="1">
      <alignment vertical="center"/>
    </xf>
    <xf numFmtId="0" fontId="0" fillId="3" borderId="0" xfId="0" applyFill="1" applyAlignment="1">
      <alignment horizontal="right" vertical="center"/>
    </xf>
    <xf numFmtId="0" fontId="51" fillId="3" borderId="34" xfId="0" applyFont="1" applyFill="1" applyBorder="1">
      <alignment vertical="center"/>
    </xf>
    <xf numFmtId="0" fontId="34" fillId="3" borderId="34" xfId="0" applyFont="1" applyFill="1" applyBorder="1">
      <alignment vertical="center"/>
    </xf>
    <xf numFmtId="0" fontId="8" fillId="3" borderId="0" xfId="0" applyFont="1" applyFill="1">
      <alignment vertical="center"/>
    </xf>
    <xf numFmtId="0" fontId="8" fillId="3" borderId="0" xfId="0" applyFont="1" applyFill="1" applyAlignment="1">
      <alignment horizontal="left" vertical="center"/>
    </xf>
    <xf numFmtId="0" fontId="8" fillId="3" borderId="34" xfId="0" applyFont="1" applyFill="1" applyBorder="1">
      <alignment vertical="center"/>
    </xf>
    <xf numFmtId="0" fontId="23" fillId="3" borderId="0" xfId="0" applyFont="1" applyFill="1">
      <alignment vertical="center"/>
    </xf>
    <xf numFmtId="0" fontId="6" fillId="3" borderId="0" xfId="0" applyFont="1" applyFill="1">
      <alignment vertical="center"/>
    </xf>
    <xf numFmtId="0" fontId="23" fillId="3" borderId="0" xfId="0" applyFont="1" applyFill="1" applyAlignment="1">
      <alignment horizontal="left" vertical="center"/>
    </xf>
    <xf numFmtId="0" fontId="6" fillId="3" borderId="0" xfId="0" applyFont="1" applyFill="1" applyAlignment="1">
      <alignment horizontal="left" vertical="center"/>
    </xf>
    <xf numFmtId="0" fontId="55" fillId="3" borderId="0" xfId="0" applyFont="1" applyFill="1">
      <alignment vertical="center"/>
    </xf>
    <xf numFmtId="0" fontId="22" fillId="3" borderId="0" xfId="0" applyFont="1" applyFill="1">
      <alignment vertical="center"/>
    </xf>
    <xf numFmtId="0" fontId="47" fillId="3" borderId="0" xfId="0" applyFont="1" applyFill="1">
      <alignment vertical="center"/>
    </xf>
    <xf numFmtId="0" fontId="22" fillId="3" borderId="0" xfId="0" applyFont="1" applyFill="1" applyAlignment="1">
      <alignment horizontal="right" vertical="center"/>
    </xf>
    <xf numFmtId="0" fontId="9" fillId="3" borderId="0" xfId="0" applyFont="1" applyFill="1" applyAlignment="1">
      <alignment horizontal="left" vertical="center"/>
    </xf>
    <xf numFmtId="0" fontId="42" fillId="3" borderId="1" xfId="0" applyFont="1" applyFill="1" applyBorder="1">
      <alignment vertical="center"/>
    </xf>
    <xf numFmtId="0" fontId="42" fillId="3" borderId="22" xfId="0" applyFont="1" applyFill="1" applyBorder="1">
      <alignment vertical="center"/>
    </xf>
    <xf numFmtId="0" fontId="43" fillId="3" borderId="22" xfId="0" applyFont="1" applyFill="1" applyBorder="1">
      <alignment vertical="center"/>
    </xf>
    <xf numFmtId="0" fontId="47" fillId="3" borderId="22" xfId="0" applyFont="1" applyFill="1" applyBorder="1">
      <alignment vertical="center"/>
    </xf>
    <xf numFmtId="0" fontId="43" fillId="3" borderId="22" xfId="0" applyFont="1" applyFill="1" applyBorder="1" applyAlignment="1">
      <alignment horizontal="right" vertical="center"/>
    </xf>
    <xf numFmtId="0" fontId="44" fillId="3" borderId="22" xfId="0" applyFont="1" applyFill="1" applyBorder="1" applyAlignment="1">
      <alignment horizontal="left" vertical="center"/>
    </xf>
    <xf numFmtId="0" fontId="42" fillId="3" borderId="41" xfId="0" applyFont="1" applyFill="1" applyBorder="1">
      <alignment vertical="center"/>
    </xf>
    <xf numFmtId="0" fontId="11" fillId="0" borderId="7" xfId="12" applyFont="1" applyBorder="1" applyAlignment="1">
      <alignment horizontal="center" vertical="center" wrapText="1"/>
    </xf>
    <xf numFmtId="0" fontId="11" fillId="0" borderId="29" xfId="12" applyFont="1" applyBorder="1" applyAlignment="1">
      <alignment horizontal="center" vertical="center" wrapText="1"/>
    </xf>
    <xf numFmtId="6" fontId="54" fillId="5" borderId="0" xfId="6" applyFont="1" applyFill="1" applyBorder="1" applyAlignment="1">
      <alignment horizontal="left" vertical="center"/>
    </xf>
    <xf numFmtId="6" fontId="53" fillId="5" borderId="0" xfId="6" applyFont="1" applyFill="1" applyBorder="1" applyAlignment="1">
      <alignment horizontal="left" vertical="center"/>
    </xf>
    <xf numFmtId="179" fontId="8" fillId="3" borderId="0" xfId="0" applyNumberFormat="1" applyFont="1" applyFill="1">
      <alignment vertical="center"/>
    </xf>
    <xf numFmtId="38" fontId="9" fillId="0" borderId="2" xfId="4" applyFont="1" applyBorder="1" applyAlignment="1">
      <alignment horizontal="center" vertical="center" wrapText="1"/>
    </xf>
    <xf numFmtId="0" fontId="0" fillId="0" borderId="0" xfId="0" applyAlignment="1">
      <alignment horizontal="left" vertical="center" wrapText="1"/>
    </xf>
    <xf numFmtId="0" fontId="11" fillId="2" borderId="2" xfId="9" applyFont="1" applyFill="1" applyBorder="1" applyAlignment="1">
      <alignment horizontal="center" vertical="center" wrapText="1"/>
    </xf>
    <xf numFmtId="0" fontId="41" fillId="3" borderId="2" xfId="12" applyFont="1" applyFill="1" applyBorder="1" applyAlignment="1">
      <alignment horizontal="left" vertical="center" wrapText="1"/>
    </xf>
    <xf numFmtId="0" fontId="41" fillId="3" borderId="2" xfId="12" applyFont="1" applyFill="1" applyBorder="1" applyAlignment="1">
      <alignment horizontal="center" vertical="center" wrapText="1"/>
    </xf>
    <xf numFmtId="0" fontId="11" fillId="0" borderId="2" xfId="9" applyFont="1" applyBorder="1" applyAlignment="1">
      <alignment horizontal="center" vertical="center"/>
    </xf>
    <xf numFmtId="0" fontId="25" fillId="3" borderId="2" xfId="12" applyFont="1" applyFill="1" applyBorder="1" applyAlignment="1">
      <alignment horizontal="center" vertical="top" textRotation="255" wrapText="1"/>
    </xf>
    <xf numFmtId="0" fontId="31" fillId="3" borderId="2" xfId="9" applyFont="1" applyFill="1" applyBorder="1" applyAlignment="1">
      <alignment horizontal="center" vertical="top" textRotation="255" wrapText="1"/>
    </xf>
    <xf numFmtId="0" fontId="25" fillId="3" borderId="2" xfId="12" applyFont="1" applyFill="1" applyBorder="1" applyAlignment="1">
      <alignment horizontal="center" vertical="center" wrapText="1"/>
    </xf>
    <xf numFmtId="3" fontId="33" fillId="3" borderId="2" xfId="9" applyNumberFormat="1" applyFont="1" applyFill="1" applyBorder="1" applyAlignment="1">
      <alignment vertical="center"/>
    </xf>
    <xf numFmtId="0" fontId="9" fillId="0" borderId="2" xfId="9" applyFont="1" applyBorder="1" applyAlignment="1">
      <alignment vertical="center"/>
    </xf>
    <xf numFmtId="0" fontId="9" fillId="0" borderId="2" xfId="9" applyFont="1" applyBorder="1" applyAlignment="1">
      <alignment horizontal="right" vertical="center"/>
    </xf>
    <xf numFmtId="0" fontId="33" fillId="0" borderId="2" xfId="9" applyFont="1" applyBorder="1" applyAlignment="1">
      <alignment vertical="center"/>
    </xf>
    <xf numFmtId="0" fontId="33" fillId="3" borderId="2" xfId="9" applyFont="1" applyFill="1" applyBorder="1" applyAlignment="1">
      <alignment horizontal="center" vertical="center"/>
    </xf>
    <xf numFmtId="176" fontId="10" fillId="3" borderId="7" xfId="9" applyNumberFormat="1" applyFont="1" applyFill="1" applyBorder="1" applyAlignment="1">
      <alignment vertical="center"/>
    </xf>
    <xf numFmtId="177" fontId="10" fillId="3" borderId="7" xfId="1" applyNumberFormat="1" applyFont="1" applyFill="1" applyBorder="1" applyAlignment="1">
      <alignment horizontal="right" vertical="center"/>
    </xf>
    <xf numFmtId="177" fontId="9" fillId="3" borderId="7" xfId="1" applyNumberFormat="1" applyFont="1" applyFill="1" applyBorder="1" applyAlignment="1">
      <alignment horizontal="right" vertical="center"/>
    </xf>
    <xf numFmtId="176" fontId="10" fillId="3" borderId="7" xfId="9" applyNumberFormat="1" applyFont="1" applyFill="1" applyBorder="1" applyAlignment="1">
      <alignment horizontal="right" vertical="center"/>
    </xf>
    <xf numFmtId="0" fontId="10" fillId="3" borderId="7" xfId="9" applyFont="1" applyFill="1" applyBorder="1" applyAlignment="1">
      <alignment horizontal="center" vertical="center"/>
    </xf>
    <xf numFmtId="0" fontId="10" fillId="3" borderId="2" xfId="12" applyFont="1" applyFill="1" applyBorder="1" applyAlignment="1">
      <alignment horizontal="center" vertical="center"/>
    </xf>
    <xf numFmtId="0" fontId="9" fillId="4" borderId="2" xfId="9" applyFont="1" applyFill="1" applyBorder="1" applyAlignment="1">
      <alignment vertical="center"/>
    </xf>
    <xf numFmtId="0" fontId="25" fillId="4" borderId="2" xfId="9" applyFont="1" applyFill="1" applyBorder="1" applyAlignment="1">
      <alignment vertical="center"/>
    </xf>
    <xf numFmtId="0" fontId="21" fillId="4" borderId="2" xfId="9" applyFont="1" applyFill="1" applyBorder="1" applyAlignment="1">
      <alignment horizontal="right" vertical="center"/>
    </xf>
    <xf numFmtId="0" fontId="10" fillId="0" borderId="2" xfId="12" applyFont="1" applyBorder="1" applyAlignment="1">
      <alignment horizontal="center" vertical="center"/>
    </xf>
    <xf numFmtId="0" fontId="11" fillId="0" borderId="2" xfId="12" applyFont="1" applyBorder="1" applyAlignment="1">
      <alignment horizontal="center" vertical="center" wrapText="1"/>
    </xf>
    <xf numFmtId="0" fontId="9" fillId="4" borderId="2" xfId="9" applyFont="1" applyFill="1" applyBorder="1" applyAlignment="1">
      <alignment vertical="center" wrapText="1"/>
    </xf>
    <xf numFmtId="0" fontId="10" fillId="3" borderId="2" xfId="12" applyFont="1" applyFill="1" applyBorder="1" applyAlignment="1">
      <alignment horizontal="left" vertical="center"/>
    </xf>
    <xf numFmtId="0" fontId="26" fillId="0" borderId="2" xfId="12" applyFont="1" applyBorder="1" applyAlignment="1">
      <alignment horizontal="right" vertical="center" wrapText="1"/>
    </xf>
    <xf numFmtId="179" fontId="26" fillId="3" borderId="2" xfId="1" applyNumberFormat="1" applyFont="1" applyFill="1" applyBorder="1" applyAlignment="1" applyProtection="1">
      <alignment horizontal="center" vertical="center" wrapText="1"/>
    </xf>
    <xf numFmtId="38" fontId="26" fillId="0" borderId="2" xfId="4" applyFont="1" applyFill="1" applyBorder="1" applyAlignment="1" applyProtection="1">
      <alignment horizontal="center" vertical="center" wrapText="1"/>
    </xf>
    <xf numFmtId="0" fontId="26" fillId="0" borderId="2" xfId="12" applyFont="1" applyBorder="1" applyAlignment="1">
      <alignment horizontal="center" vertical="center" wrapText="1"/>
    </xf>
    <xf numFmtId="38" fontId="26" fillId="0" borderId="2" xfId="4" applyFont="1" applyFill="1" applyBorder="1" applyAlignment="1" applyProtection="1">
      <alignment horizontal="left" vertical="center" wrapText="1"/>
    </xf>
    <xf numFmtId="3" fontId="26" fillId="0" borderId="2" xfId="12" applyNumberFormat="1" applyFont="1" applyBorder="1" applyAlignment="1">
      <alignment horizontal="left" vertical="center" wrapText="1"/>
    </xf>
    <xf numFmtId="3" fontId="39" fillId="0" borderId="2" xfId="12" applyNumberFormat="1" applyFont="1" applyBorder="1" applyAlignment="1">
      <alignment horizontal="left" vertical="center" wrapText="1"/>
    </xf>
    <xf numFmtId="0" fontId="26" fillId="0" borderId="2" xfId="9" applyFont="1" applyBorder="1" applyAlignment="1">
      <alignment horizontal="center" vertical="center"/>
    </xf>
    <xf numFmtId="0" fontId="26" fillId="0" borderId="2" xfId="9" applyFont="1" applyBorder="1" applyAlignment="1">
      <alignment horizontal="left" vertical="center"/>
    </xf>
    <xf numFmtId="0" fontId="26" fillId="0" borderId="2" xfId="9" applyFont="1" applyBorder="1" applyAlignment="1">
      <alignment horizontal="left" vertical="center" wrapText="1"/>
    </xf>
    <xf numFmtId="0" fontId="26" fillId="0" borderId="2" xfId="12" applyFont="1" applyBorder="1" applyAlignment="1">
      <alignment horizontal="right" vertical="center"/>
    </xf>
    <xf numFmtId="179" fontId="26" fillId="3" borderId="2" xfId="1" applyNumberFormat="1" applyFont="1" applyFill="1" applyBorder="1" applyAlignment="1" applyProtection="1">
      <alignment horizontal="center" vertical="center"/>
    </xf>
    <xf numFmtId="0" fontId="26" fillId="0" borderId="2" xfId="12" applyFont="1" applyBorder="1" applyAlignment="1">
      <alignment horizontal="center" vertical="center"/>
    </xf>
    <xf numFmtId="38" fontId="26" fillId="0" borderId="2" xfId="4" applyFont="1" applyFill="1" applyBorder="1" applyAlignment="1" applyProtection="1">
      <alignment horizontal="left" vertical="center"/>
    </xf>
    <xf numFmtId="3" fontId="26" fillId="0" borderId="2" xfId="12" applyNumberFormat="1" applyFont="1" applyBorder="1" applyAlignment="1">
      <alignment horizontal="left" vertical="center"/>
    </xf>
    <xf numFmtId="3" fontId="39" fillId="0" borderId="2" xfId="12" applyNumberFormat="1" applyFont="1" applyBorder="1" applyAlignment="1">
      <alignment horizontal="left" vertical="center"/>
    </xf>
    <xf numFmtId="38" fontId="26" fillId="3" borderId="2" xfId="4" applyFont="1" applyFill="1" applyBorder="1" applyAlignment="1" applyProtection="1">
      <alignment horizontal="center" vertical="center"/>
    </xf>
    <xf numFmtId="0" fontId="25" fillId="0" borderId="2" xfId="12" applyFont="1" applyBorder="1" applyAlignment="1">
      <alignment horizontal="center" vertical="center" textRotation="255"/>
    </xf>
    <xf numFmtId="38" fontId="25" fillId="0" borderId="2" xfId="4" applyFont="1" applyFill="1" applyBorder="1" applyAlignment="1" applyProtection="1">
      <alignment horizontal="center" vertical="top" textRotation="255" shrinkToFit="1"/>
    </xf>
    <xf numFmtId="0" fontId="26" fillId="3" borderId="2" xfId="9" applyFont="1" applyFill="1" applyBorder="1" applyAlignment="1">
      <alignment horizontal="left" vertical="center"/>
    </xf>
    <xf numFmtId="0" fontId="11" fillId="0" borderId="2" xfId="12" applyFont="1" applyBorder="1" applyAlignment="1">
      <alignment horizontal="right" vertical="center" wrapText="1"/>
    </xf>
    <xf numFmtId="179" fontId="11" fillId="3" borderId="2" xfId="1" applyNumberFormat="1" applyFont="1" applyFill="1" applyBorder="1" applyAlignment="1" applyProtection="1">
      <alignment horizontal="center" vertical="center" wrapText="1"/>
    </xf>
    <xf numFmtId="38" fontId="11" fillId="0" borderId="2" xfId="4" applyFont="1" applyFill="1" applyBorder="1" applyAlignment="1" applyProtection="1">
      <alignment horizontal="center" vertical="center" wrapText="1"/>
    </xf>
    <xf numFmtId="38" fontId="11" fillId="0" borderId="2" xfId="4" applyFont="1" applyFill="1" applyBorder="1" applyAlignment="1" applyProtection="1">
      <alignment horizontal="left" vertical="center" wrapText="1"/>
    </xf>
    <xf numFmtId="3" fontId="11" fillId="0" borderId="2" xfId="12" applyNumberFormat="1" applyFont="1" applyBorder="1" applyAlignment="1">
      <alignment horizontal="center" vertical="center" wrapText="1"/>
    </xf>
    <xf numFmtId="3" fontId="13" fillId="0" borderId="2" xfId="12" applyNumberFormat="1" applyFont="1" applyBorder="1" applyAlignment="1">
      <alignment horizontal="center" vertical="center" wrapText="1"/>
    </xf>
    <xf numFmtId="0" fontId="11" fillId="0" borderId="2" xfId="9" applyFont="1" applyBorder="1" applyAlignment="1">
      <alignment horizontal="left" vertical="center"/>
    </xf>
    <xf numFmtId="38" fontId="11" fillId="3" borderId="2" xfId="4" applyFont="1" applyFill="1" applyBorder="1" applyAlignment="1" applyProtection="1">
      <alignment horizontal="center" vertical="center" wrapText="1"/>
    </xf>
    <xf numFmtId="3" fontId="39" fillId="0" borderId="2" xfId="12" applyNumberFormat="1" applyFont="1" applyBorder="1" applyAlignment="1">
      <alignment horizontal="center" vertical="center" wrapText="1"/>
    </xf>
    <xf numFmtId="0" fontId="26" fillId="3" borderId="2" xfId="9" applyFont="1" applyFill="1" applyBorder="1" applyAlignment="1">
      <alignment horizontal="center" vertical="center" wrapText="1"/>
    </xf>
    <xf numFmtId="0" fontId="5" fillId="5" borderId="2" xfId="13" applyFill="1" applyBorder="1" applyAlignment="1">
      <alignment vertical="center"/>
    </xf>
    <xf numFmtId="0" fontId="12" fillId="5" borderId="0" xfId="13" applyFont="1" applyFill="1" applyAlignment="1">
      <alignment horizontal="center" vertical="center"/>
    </xf>
    <xf numFmtId="0" fontId="28" fillId="3" borderId="2" xfId="12" applyFont="1" applyFill="1" applyBorder="1" applyAlignment="1">
      <alignment horizontal="center" vertical="center"/>
    </xf>
    <xf numFmtId="184" fontId="28" fillId="3" borderId="2" xfId="12" applyNumberFormat="1" applyFont="1" applyFill="1" applyBorder="1" applyAlignment="1">
      <alignment horizontal="right" vertical="center" wrapText="1"/>
    </xf>
    <xf numFmtId="0" fontId="10" fillId="3" borderId="2" xfId="12" applyFont="1" applyFill="1" applyBorder="1" applyAlignment="1">
      <alignment horizontal="right" vertical="center"/>
    </xf>
    <xf numFmtId="0" fontId="10" fillId="0" borderId="2" xfId="12" applyFont="1" applyBorder="1" applyAlignment="1">
      <alignment horizontal="right" vertical="center"/>
    </xf>
    <xf numFmtId="0" fontId="33" fillId="0" borderId="2" xfId="9" applyFont="1" applyBorder="1"/>
    <xf numFmtId="0" fontId="33" fillId="3" borderId="2" xfId="9" applyFont="1" applyFill="1" applyBorder="1"/>
    <xf numFmtId="0" fontId="10" fillId="3" borderId="2" xfId="9" applyFont="1" applyFill="1" applyBorder="1" applyAlignment="1">
      <alignment horizontal="center" vertical="center" wrapText="1"/>
    </xf>
    <xf numFmtId="177" fontId="11" fillId="3" borderId="2" xfId="9" applyNumberFormat="1" applyFont="1" applyFill="1" applyBorder="1" applyAlignment="1">
      <alignment horizontal="left" vertical="center" wrapText="1"/>
    </xf>
    <xf numFmtId="0" fontId="10" fillId="3" borderId="5" xfId="12" applyFont="1" applyFill="1" applyBorder="1" applyAlignment="1">
      <alignment horizontal="left" vertical="center"/>
    </xf>
    <xf numFmtId="176" fontId="9" fillId="3" borderId="3" xfId="9" applyNumberFormat="1" applyFont="1" applyFill="1" applyBorder="1" applyAlignment="1">
      <alignment vertical="center"/>
    </xf>
    <xf numFmtId="0" fontId="33" fillId="3" borderId="3" xfId="9" applyFont="1" applyFill="1" applyBorder="1" applyAlignment="1">
      <alignment vertical="center"/>
    </xf>
    <xf numFmtId="0" fontId="9" fillId="3" borderId="3" xfId="1" applyNumberFormat="1" applyFont="1" applyFill="1" applyBorder="1" applyAlignment="1" applyProtection="1">
      <alignment vertical="center"/>
      <protection locked="0"/>
    </xf>
    <xf numFmtId="0" fontId="9" fillId="3" borderId="3" xfId="4" applyNumberFormat="1" applyFont="1" applyFill="1" applyBorder="1" applyAlignment="1" applyProtection="1">
      <alignment vertical="center"/>
      <protection locked="0"/>
    </xf>
    <xf numFmtId="3" fontId="33" fillId="3" borderId="3" xfId="9" applyNumberFormat="1" applyFont="1" applyFill="1" applyBorder="1" applyAlignment="1">
      <alignment vertical="center"/>
    </xf>
    <xf numFmtId="0" fontId="10" fillId="3" borderId="3" xfId="12" applyFont="1" applyFill="1" applyBorder="1" applyAlignment="1">
      <alignment horizontal="right" vertical="center"/>
    </xf>
    <xf numFmtId="0" fontId="10" fillId="3" borderId="2" xfId="12" applyFont="1" applyFill="1" applyBorder="1" applyAlignment="1">
      <alignment horizontal="right" vertical="center" wrapText="1"/>
    </xf>
    <xf numFmtId="0" fontId="10" fillId="3" borderId="2" xfId="9" applyFont="1" applyFill="1" applyBorder="1" applyAlignment="1">
      <alignment vertical="center"/>
    </xf>
    <xf numFmtId="0" fontId="10" fillId="3" borderId="3" xfId="12" applyFont="1" applyFill="1" applyBorder="1" applyAlignment="1">
      <alignment horizontal="center" vertical="center" wrapText="1"/>
    </xf>
    <xf numFmtId="0" fontId="33" fillId="3" borderId="3" xfId="9" applyFont="1" applyFill="1" applyBorder="1"/>
    <xf numFmtId="0" fontId="33" fillId="3" borderId="3" xfId="9" applyFont="1" applyFill="1" applyBorder="1" applyAlignment="1">
      <alignment horizontal="center" vertical="center"/>
    </xf>
    <xf numFmtId="0" fontId="10" fillId="0" borderId="2" xfId="12" applyFont="1" applyBorder="1" applyAlignment="1">
      <alignment horizontal="right" vertical="center" wrapText="1"/>
    </xf>
    <xf numFmtId="0" fontId="9" fillId="0" borderId="2" xfId="9" applyFont="1" applyBorder="1" applyAlignment="1">
      <alignment horizontal="right" vertical="center" wrapText="1"/>
    </xf>
    <xf numFmtId="0" fontId="28" fillId="3" borderId="2" xfId="13" applyFont="1" applyFill="1" applyBorder="1" applyAlignment="1">
      <alignment horizontal="center" vertical="center"/>
    </xf>
    <xf numFmtId="0" fontId="9" fillId="4" borderId="3" xfId="9" applyFont="1" applyFill="1" applyBorder="1" applyAlignment="1">
      <alignment vertical="center"/>
    </xf>
    <xf numFmtId="0" fontId="25" fillId="4" borderId="3" xfId="9" applyFont="1" applyFill="1" applyBorder="1" applyAlignment="1">
      <alignment vertical="center"/>
    </xf>
    <xf numFmtId="0" fontId="21" fillId="4" borderId="3" xfId="9" applyFont="1" applyFill="1" applyBorder="1" applyAlignment="1">
      <alignment horizontal="right" vertical="center"/>
    </xf>
    <xf numFmtId="0" fontId="33" fillId="3" borderId="20" xfId="9" applyFont="1" applyFill="1" applyBorder="1"/>
    <xf numFmtId="0" fontId="33" fillId="3" borderId="20" xfId="9" applyFont="1" applyFill="1" applyBorder="1" applyAlignment="1">
      <alignment horizontal="center" vertical="center"/>
    </xf>
    <xf numFmtId="176" fontId="9" fillId="0" borderId="2" xfId="9" applyNumberFormat="1" applyFont="1" applyBorder="1" applyAlignment="1">
      <alignment vertical="center"/>
    </xf>
    <xf numFmtId="10" fontId="28" fillId="3" borderId="2" xfId="26" applyNumberFormat="1" applyFont="1" applyFill="1" applyBorder="1" applyAlignment="1">
      <alignment horizontal="right" vertical="center"/>
    </xf>
    <xf numFmtId="3" fontId="28" fillId="3" borderId="20" xfId="0" applyNumberFormat="1" applyFont="1" applyFill="1" applyBorder="1">
      <alignment vertical="center"/>
    </xf>
    <xf numFmtId="176" fontId="9" fillId="3" borderId="20" xfId="9" applyNumberFormat="1" applyFont="1" applyFill="1" applyBorder="1" applyAlignment="1">
      <alignment vertical="center"/>
    </xf>
    <xf numFmtId="0" fontId="33" fillId="3" borderId="20" xfId="9" applyFont="1" applyFill="1" applyBorder="1" applyAlignment="1">
      <alignment vertical="center"/>
    </xf>
    <xf numFmtId="0" fontId="9" fillId="3" borderId="20" xfId="1" applyNumberFormat="1" applyFont="1" applyFill="1" applyBorder="1" applyAlignment="1" applyProtection="1">
      <alignment vertical="center"/>
      <protection locked="0"/>
    </xf>
    <xf numFmtId="0" fontId="9" fillId="3" borderId="20" xfId="4" applyNumberFormat="1" applyFont="1" applyFill="1" applyBorder="1" applyAlignment="1" applyProtection="1">
      <alignment vertical="center"/>
      <protection locked="0"/>
    </xf>
    <xf numFmtId="3" fontId="33" fillId="3" borderId="20" xfId="9" applyNumberFormat="1" applyFont="1" applyFill="1" applyBorder="1" applyAlignment="1">
      <alignment vertical="center"/>
    </xf>
    <xf numFmtId="0" fontId="10" fillId="0" borderId="3" xfId="12" applyFont="1" applyBorder="1" applyAlignment="1">
      <alignment horizontal="right" vertical="center"/>
    </xf>
    <xf numFmtId="0" fontId="9" fillId="0" borderId="3" xfId="9" applyFont="1" applyBorder="1" applyAlignment="1">
      <alignment vertical="center"/>
    </xf>
    <xf numFmtId="0" fontId="9" fillId="0" borderId="3" xfId="9" applyFont="1" applyBorder="1" applyAlignment="1">
      <alignment horizontal="right" vertical="center"/>
    </xf>
    <xf numFmtId="0" fontId="33" fillId="0" borderId="3" xfId="9" applyFont="1" applyBorder="1"/>
    <xf numFmtId="0" fontId="33" fillId="0" borderId="3" xfId="9" applyFont="1" applyBorder="1" applyAlignment="1">
      <alignment horizontal="center" vertical="center"/>
    </xf>
    <xf numFmtId="0" fontId="33" fillId="0" borderId="3" xfId="9" applyFont="1" applyBorder="1" applyAlignment="1">
      <alignment vertical="center"/>
    </xf>
    <xf numFmtId="0" fontId="10" fillId="0" borderId="2" xfId="12" applyFont="1" applyBorder="1" applyAlignment="1">
      <alignment horizontal="center" vertical="center" wrapText="1"/>
    </xf>
    <xf numFmtId="0" fontId="9" fillId="4" borderId="2" xfId="9" applyFont="1" applyFill="1" applyBorder="1" applyAlignment="1">
      <alignment vertical="center" shrinkToFit="1"/>
    </xf>
    <xf numFmtId="0" fontId="25" fillId="4" borderId="2" xfId="9" applyFont="1" applyFill="1" applyBorder="1" applyAlignment="1">
      <alignment vertical="center" shrinkToFit="1"/>
    </xf>
    <xf numFmtId="0" fontId="21" fillId="4" borderId="2" xfId="9" applyFont="1" applyFill="1" applyBorder="1" applyAlignment="1">
      <alignment horizontal="right" vertical="center" shrinkToFit="1"/>
    </xf>
    <xf numFmtId="0" fontId="7" fillId="3" borderId="2" xfId="9" applyFont="1" applyFill="1" applyBorder="1" applyAlignment="1">
      <alignment horizontal="left" vertical="center" wrapText="1"/>
    </xf>
    <xf numFmtId="0" fontId="26" fillId="3" borderId="2" xfId="9" applyFont="1" applyFill="1" applyBorder="1" applyAlignment="1">
      <alignment horizontal="left" vertical="center" shrinkToFit="1"/>
    </xf>
    <xf numFmtId="0" fontId="9" fillId="3" borderId="2" xfId="10" applyFont="1" applyFill="1" applyBorder="1" applyAlignment="1">
      <alignment horizontal="center" vertical="center" wrapText="1"/>
    </xf>
    <xf numFmtId="0" fontId="17" fillId="3" borderId="2" xfId="12" applyFont="1" applyFill="1" applyBorder="1" applyAlignment="1">
      <alignment horizontal="left" vertical="center" wrapText="1"/>
    </xf>
    <xf numFmtId="177" fontId="11" fillId="3" borderId="2" xfId="9" applyNumberFormat="1" applyFont="1" applyFill="1" applyBorder="1" applyAlignment="1">
      <alignment horizontal="center" vertical="center" wrapText="1"/>
    </xf>
    <xf numFmtId="0" fontId="59" fillId="8" borderId="2" xfId="27" applyNumberFormat="1" applyFont="1" applyFill="1" applyBorder="1" applyAlignment="1">
      <alignment horizontal="center" vertical="center" wrapText="1"/>
    </xf>
    <xf numFmtId="186" fontId="59" fillId="9" borderId="25" xfId="27" applyNumberFormat="1" applyFont="1" applyFill="1" applyBorder="1">
      <alignment vertical="center"/>
    </xf>
    <xf numFmtId="186" fontId="59" fillId="9" borderId="2" xfId="27" applyNumberFormat="1" applyFont="1" applyFill="1" applyBorder="1">
      <alignment vertical="center"/>
    </xf>
    <xf numFmtId="177" fontId="59" fillId="9" borderId="2" xfId="27" applyNumberFormat="1" applyFont="1" applyFill="1" applyBorder="1" applyAlignment="1" applyProtection="1">
      <alignment horizontal="right" vertical="center"/>
    </xf>
    <xf numFmtId="177" fontId="58" fillId="9" borderId="2" xfId="27" applyNumberFormat="1" applyFont="1" applyFill="1" applyBorder="1" applyAlignment="1" applyProtection="1">
      <alignment horizontal="right" vertical="center"/>
    </xf>
    <xf numFmtId="186" fontId="59" fillId="9" borderId="2" xfId="27" applyNumberFormat="1" applyFont="1" applyFill="1" applyBorder="1" applyAlignment="1">
      <alignment horizontal="right" vertical="center"/>
    </xf>
    <xf numFmtId="0" fontId="59" fillId="9" borderId="2" xfId="27" applyNumberFormat="1" applyFont="1" applyFill="1" applyBorder="1" applyAlignment="1">
      <alignment horizontal="center" vertical="center"/>
    </xf>
    <xf numFmtId="0" fontId="58" fillId="0" borderId="2" xfId="27" applyNumberFormat="1" applyFont="1" applyBorder="1" applyAlignment="1">
      <alignment horizontal="center" vertical="center" wrapText="1"/>
    </xf>
    <xf numFmtId="0" fontId="66" fillId="8" borderId="2" xfId="27" applyNumberFormat="1" applyFont="1" applyFill="1" applyBorder="1" applyAlignment="1">
      <alignment horizontal="center" vertical="center"/>
    </xf>
    <xf numFmtId="0" fontId="66" fillId="8" borderId="2" xfId="27" applyNumberFormat="1" applyFont="1" applyFill="1" applyBorder="1" applyAlignment="1">
      <alignment horizontal="left" vertical="center"/>
    </xf>
    <xf numFmtId="0" fontId="66" fillId="8" borderId="2" xfId="27" applyNumberFormat="1" applyFont="1" applyFill="1" applyBorder="1" applyAlignment="1">
      <alignment horizontal="left" vertical="center" wrapText="1"/>
    </xf>
    <xf numFmtId="186" fontId="66" fillId="8" borderId="2" xfId="27" applyNumberFormat="1" applyFont="1" applyFill="1" applyBorder="1" applyAlignment="1">
      <alignment horizontal="center" vertical="center" wrapText="1"/>
    </xf>
    <xf numFmtId="10" fontId="58" fillId="8" borderId="2" xfId="27" applyNumberFormat="1" applyFont="1" applyFill="1" applyBorder="1" applyAlignment="1">
      <alignment horizontal="right" vertical="center"/>
    </xf>
    <xf numFmtId="0" fontId="62" fillId="8" borderId="2" xfId="27" applyNumberFormat="1" applyFont="1" applyFill="1" applyBorder="1" applyAlignment="1">
      <alignment horizontal="left" vertical="center" wrapText="1"/>
    </xf>
    <xf numFmtId="0" fontId="58" fillId="8" borderId="2" xfId="27" applyNumberFormat="1" applyFont="1" applyFill="1" applyBorder="1" applyAlignment="1">
      <alignment horizontal="center" vertical="center" wrapText="1"/>
    </xf>
    <xf numFmtId="3" fontId="70" fillId="3" borderId="2" xfId="27" applyNumberFormat="1" applyFont="1" applyFill="1" applyBorder="1" applyAlignment="1">
      <alignment vertical="center" shrinkToFit="1"/>
    </xf>
    <xf numFmtId="3" fontId="70" fillId="3" borderId="2" xfId="27" applyNumberFormat="1" applyFont="1" applyFill="1" applyBorder="1" applyAlignment="1">
      <alignment vertical="center" wrapText="1"/>
    </xf>
    <xf numFmtId="177" fontId="70" fillId="0" borderId="2" xfId="28" applyNumberFormat="1" applyFont="1" applyFill="1" applyBorder="1" applyAlignment="1" applyProtection="1">
      <alignment vertical="center" wrapText="1"/>
    </xf>
    <xf numFmtId="49" fontId="70" fillId="0" borderId="2" xfId="27" applyNumberFormat="1" applyFont="1" applyBorder="1" applyAlignment="1">
      <alignment horizontal="center" vertical="center" wrapText="1"/>
    </xf>
    <xf numFmtId="0" fontId="70" fillId="0" borderId="2" xfId="27" applyNumberFormat="1" applyFont="1" applyBorder="1" applyAlignment="1">
      <alignment horizontal="center" vertical="center" wrapText="1"/>
    </xf>
    <xf numFmtId="38" fontId="70" fillId="0" borderId="2" xfId="29" applyFont="1" applyFill="1" applyBorder="1" applyAlignment="1" applyProtection="1">
      <alignment vertical="center" wrapText="1"/>
    </xf>
    <xf numFmtId="176" fontId="70" fillId="0" borderId="2" xfId="29" applyNumberFormat="1" applyFont="1" applyFill="1" applyBorder="1" applyAlignment="1" applyProtection="1">
      <alignment vertical="center" wrapText="1"/>
    </xf>
    <xf numFmtId="3" fontId="70" fillId="0" borderId="2" xfId="30" applyNumberFormat="1" applyFont="1" applyBorder="1" applyAlignment="1">
      <alignment horizontal="right" vertical="center"/>
    </xf>
    <xf numFmtId="38" fontId="70" fillId="0" borderId="2" xfId="29" applyFont="1" applyFill="1" applyBorder="1" applyAlignment="1" applyProtection="1">
      <alignment horizontal="right" vertical="center" wrapText="1"/>
    </xf>
    <xf numFmtId="0" fontId="58" fillId="8" borderId="2" xfId="27" applyNumberFormat="1" applyFont="1" applyFill="1" applyBorder="1" applyAlignment="1">
      <alignment horizontal="right" vertical="center"/>
    </xf>
    <xf numFmtId="0" fontId="59" fillId="0" borderId="2" xfId="27" applyNumberFormat="1" applyFont="1" applyBorder="1" applyAlignment="1">
      <alignment horizontal="center" vertical="center" wrapText="1"/>
    </xf>
    <xf numFmtId="0" fontId="58" fillId="0" borderId="2" xfId="27" applyNumberFormat="1" applyFont="1" applyBorder="1" applyAlignment="1">
      <alignment horizontal="center" vertical="center"/>
    </xf>
    <xf numFmtId="0" fontId="59" fillId="0" borderId="2" xfId="27" applyNumberFormat="1" applyFont="1" applyBorder="1" applyAlignment="1">
      <alignment horizontal="center" vertical="center"/>
    </xf>
    <xf numFmtId="0" fontId="59" fillId="8" borderId="2" xfId="27" applyNumberFormat="1" applyFont="1" applyFill="1" applyBorder="1" applyAlignment="1">
      <alignment horizontal="center" vertical="center"/>
    </xf>
    <xf numFmtId="0" fontId="9" fillId="3" borderId="2" xfId="9" applyFont="1" applyFill="1" applyBorder="1" applyAlignment="1">
      <alignment horizontal="center" vertical="center"/>
    </xf>
    <xf numFmtId="3" fontId="26" fillId="0" borderId="2" xfId="12" applyNumberFormat="1" applyFont="1" applyBorder="1" applyAlignment="1">
      <alignment horizontal="center" vertical="center" wrapText="1"/>
    </xf>
    <xf numFmtId="0" fontId="7" fillId="3" borderId="2" xfId="12" applyFont="1" applyFill="1" applyBorder="1" applyAlignment="1">
      <alignment horizontal="left" vertical="center" wrapText="1"/>
    </xf>
    <xf numFmtId="0" fontId="10" fillId="3" borderId="3" xfId="12" applyFont="1" applyFill="1" applyBorder="1" applyAlignment="1">
      <alignment horizontal="center" vertical="center"/>
    </xf>
    <xf numFmtId="0" fontId="10" fillId="0" borderId="3" xfId="12" applyFont="1" applyBorder="1" applyAlignment="1">
      <alignment horizontal="center" vertical="center"/>
    </xf>
    <xf numFmtId="0" fontId="9" fillId="0" borderId="3" xfId="9" applyFont="1" applyBorder="1" applyAlignment="1">
      <alignment horizontal="center" vertical="center"/>
    </xf>
    <xf numFmtId="0" fontId="21" fillId="4" borderId="3" xfId="9" applyFont="1" applyFill="1" applyBorder="1" applyAlignment="1">
      <alignment horizontal="right" vertical="center" wrapText="1"/>
    </xf>
    <xf numFmtId="0" fontId="10" fillId="3" borderId="3" xfId="12" applyFont="1" applyFill="1" applyBorder="1" applyAlignment="1">
      <alignment horizontal="right" vertical="center" wrapText="1"/>
    </xf>
    <xf numFmtId="38" fontId="9" fillId="3" borderId="2" xfId="9" applyNumberFormat="1" applyFont="1" applyFill="1" applyBorder="1" applyAlignment="1">
      <alignment vertical="center"/>
    </xf>
    <xf numFmtId="0" fontId="9" fillId="4" borderId="3" xfId="9" applyFont="1" applyFill="1" applyBorder="1" applyAlignment="1">
      <alignment vertical="center" wrapText="1"/>
    </xf>
    <xf numFmtId="38" fontId="10" fillId="3" borderId="2" xfId="9" applyNumberFormat="1" applyFont="1" applyFill="1" applyBorder="1" applyAlignment="1">
      <alignment vertical="center"/>
    </xf>
    <xf numFmtId="38" fontId="10" fillId="3" borderId="2" xfId="9" applyNumberFormat="1" applyFont="1" applyFill="1" applyBorder="1" applyAlignment="1">
      <alignment horizontal="right" vertical="center"/>
    </xf>
    <xf numFmtId="0" fontId="10" fillId="0" borderId="3" xfId="12" applyFont="1" applyBorder="1" applyAlignment="1">
      <alignment horizontal="center" vertical="center" wrapText="1"/>
    </xf>
    <xf numFmtId="0" fontId="11" fillId="3" borderId="2" xfId="0" applyFont="1" applyFill="1" applyBorder="1">
      <alignment vertical="center"/>
    </xf>
    <xf numFmtId="10" fontId="28" fillId="0" borderId="2" xfId="26" applyNumberFormat="1" applyFont="1" applyFill="1" applyBorder="1" applyAlignment="1">
      <alignment horizontal="right" vertical="center"/>
    </xf>
    <xf numFmtId="186" fontId="58" fillId="8" borderId="3" xfId="27" applyNumberFormat="1" applyFont="1" applyFill="1" applyBorder="1">
      <alignment vertical="center"/>
    </xf>
    <xf numFmtId="0" fontId="59" fillId="8" borderId="3" xfId="27" applyNumberFormat="1" applyFont="1" applyFill="1" applyBorder="1">
      <alignment vertical="center"/>
    </xf>
    <xf numFmtId="0" fontId="58" fillId="8" borderId="3" xfId="27" applyNumberFormat="1" applyFont="1" applyFill="1" applyBorder="1" applyProtection="1">
      <alignment vertical="center"/>
      <protection locked="0"/>
    </xf>
    <xf numFmtId="3" fontId="59" fillId="8" borderId="3" xfId="27" applyNumberFormat="1" applyFont="1" applyFill="1" applyBorder="1">
      <alignment vertical="center"/>
    </xf>
    <xf numFmtId="0" fontId="58" fillId="9" borderId="3" xfId="27" applyNumberFormat="1" applyFont="1" applyFill="1" applyBorder="1" applyAlignment="1">
      <alignment vertical="center" wrapText="1"/>
    </xf>
    <xf numFmtId="0" fontId="58" fillId="9" borderId="3" xfId="27" applyNumberFormat="1" applyFont="1" applyFill="1" applyBorder="1">
      <alignment vertical="center"/>
    </xf>
    <xf numFmtId="0" fontId="59" fillId="9" borderId="3" xfId="27" applyNumberFormat="1" applyFont="1" applyFill="1" applyBorder="1">
      <alignment vertical="center"/>
    </xf>
    <xf numFmtId="0" fontId="59" fillId="9" borderId="3" xfId="27" applyNumberFormat="1" applyFont="1" applyFill="1" applyBorder="1" applyAlignment="1">
      <alignment horizontal="right" vertical="center" wrapText="1"/>
    </xf>
    <xf numFmtId="0" fontId="26" fillId="3" borderId="2" xfId="9" applyFont="1" applyFill="1" applyBorder="1" applyAlignment="1">
      <alignment horizontal="right" vertical="center"/>
    </xf>
    <xf numFmtId="0" fontId="26" fillId="3" borderId="2" xfId="9" applyFont="1" applyFill="1" applyBorder="1" applyAlignment="1">
      <alignment horizontal="right" vertical="center" wrapText="1"/>
    </xf>
    <xf numFmtId="0" fontId="10" fillId="0" borderId="3" xfId="12" applyFont="1" applyBorder="1" applyAlignment="1">
      <alignment horizontal="right" vertical="center" wrapText="1"/>
    </xf>
    <xf numFmtId="0" fontId="9" fillId="0" borderId="3" xfId="9" applyFont="1" applyBorder="1" applyAlignment="1">
      <alignment horizontal="right" vertical="center" wrapText="1"/>
    </xf>
    <xf numFmtId="0" fontId="9" fillId="0" borderId="3" xfId="9" applyFont="1" applyBorder="1" applyAlignment="1">
      <alignment horizontal="center" vertical="center" wrapText="1"/>
    </xf>
    <xf numFmtId="0" fontId="9" fillId="0" borderId="2" xfId="9" applyFont="1" applyBorder="1" applyAlignment="1">
      <alignment horizontal="center" vertical="center" wrapText="1"/>
    </xf>
    <xf numFmtId="0" fontId="9" fillId="3" borderId="2" xfId="10" applyFont="1" applyFill="1" applyBorder="1" applyAlignment="1">
      <alignment vertical="top" wrapText="1"/>
    </xf>
    <xf numFmtId="0" fontId="10" fillId="3" borderId="2" xfId="12" applyFont="1" applyFill="1" applyBorder="1" applyAlignment="1">
      <alignment vertical="top" wrapText="1"/>
    </xf>
    <xf numFmtId="0" fontId="9" fillId="3" borderId="2" xfId="9" applyFont="1" applyFill="1" applyBorder="1" applyAlignment="1">
      <alignment vertical="top" wrapText="1"/>
    </xf>
    <xf numFmtId="0" fontId="9" fillId="3" borderId="3" xfId="10" applyFont="1" applyFill="1" applyBorder="1" applyAlignment="1">
      <alignment vertical="top" wrapText="1"/>
    </xf>
    <xf numFmtId="0" fontId="10" fillId="3" borderId="3" xfId="12" applyFont="1" applyFill="1" applyBorder="1" applyAlignment="1">
      <alignment vertical="top" wrapText="1"/>
    </xf>
    <xf numFmtId="0" fontId="11" fillId="2" borderId="3" xfId="9" applyFont="1" applyFill="1" applyBorder="1" applyAlignment="1">
      <alignment vertical="top" wrapText="1"/>
    </xf>
    <xf numFmtId="0" fontId="9" fillId="3" borderId="3" xfId="9" applyFont="1" applyFill="1" applyBorder="1" applyAlignment="1">
      <alignment vertical="top" wrapText="1"/>
    </xf>
    <xf numFmtId="38" fontId="9" fillId="3" borderId="2" xfId="25" applyFont="1" applyFill="1" applyBorder="1" applyAlignment="1">
      <alignment vertical="top" wrapText="1"/>
    </xf>
    <xf numFmtId="56" fontId="9" fillId="3" borderId="2" xfId="10" applyNumberFormat="1" applyFont="1" applyFill="1" applyBorder="1" applyAlignment="1">
      <alignment vertical="top" wrapText="1"/>
    </xf>
    <xf numFmtId="0" fontId="7" fillId="3" borderId="2" xfId="12" applyFont="1" applyFill="1" applyBorder="1" applyAlignment="1">
      <alignment vertical="top" wrapText="1"/>
    </xf>
    <xf numFmtId="3" fontId="9" fillId="3" borderId="20" xfId="10" applyNumberFormat="1" applyFont="1" applyFill="1" applyBorder="1" applyAlignment="1">
      <alignment vertical="top" wrapText="1"/>
    </xf>
    <xf numFmtId="0" fontId="9" fillId="3" borderId="20" xfId="10" applyFont="1" applyFill="1" applyBorder="1" applyAlignment="1">
      <alignment vertical="top" wrapText="1"/>
    </xf>
    <xf numFmtId="0" fontId="10" fillId="3" borderId="20" xfId="12" applyFont="1" applyFill="1" applyBorder="1" applyAlignment="1">
      <alignment vertical="top" wrapText="1"/>
    </xf>
    <xf numFmtId="0" fontId="9" fillId="3" borderId="20" xfId="9" applyFont="1" applyFill="1" applyBorder="1" applyAlignment="1">
      <alignment vertical="top" wrapText="1"/>
    </xf>
    <xf numFmtId="3" fontId="9" fillId="3" borderId="2" xfId="10" applyNumberFormat="1" applyFont="1" applyFill="1" applyBorder="1" applyAlignment="1">
      <alignment vertical="top" wrapText="1"/>
    </xf>
    <xf numFmtId="0" fontId="10" fillId="0" borderId="2" xfId="12" applyFont="1" applyBorder="1" applyAlignment="1">
      <alignment vertical="top" wrapText="1"/>
    </xf>
    <xf numFmtId="0" fontId="11" fillId="2" borderId="2" xfId="9" applyFont="1" applyFill="1" applyBorder="1" applyAlignment="1">
      <alignment vertical="top" wrapText="1"/>
    </xf>
    <xf numFmtId="55" fontId="11" fillId="2" borderId="2" xfId="9" applyNumberFormat="1" applyFont="1" applyFill="1" applyBorder="1" applyAlignment="1">
      <alignment vertical="top" wrapText="1"/>
    </xf>
    <xf numFmtId="0" fontId="9" fillId="0" borderId="2" xfId="10" applyFont="1" applyBorder="1" applyAlignment="1">
      <alignment vertical="top" wrapText="1"/>
    </xf>
    <xf numFmtId="0" fontId="9" fillId="0" borderId="2" xfId="9" applyFont="1" applyBorder="1" applyAlignment="1">
      <alignment vertical="top" wrapText="1"/>
    </xf>
    <xf numFmtId="0" fontId="58" fillId="8" borderId="3" xfId="27" applyNumberFormat="1" applyFont="1" applyFill="1" applyBorder="1" applyAlignment="1">
      <alignment vertical="top" wrapText="1"/>
    </xf>
    <xf numFmtId="0" fontId="58" fillId="3" borderId="3" xfId="27" applyNumberFormat="1" applyFont="1" applyFill="1" applyBorder="1" applyAlignment="1">
      <alignment vertical="top" wrapText="1"/>
    </xf>
    <xf numFmtId="0" fontId="59" fillId="8" borderId="3" xfId="27" applyNumberFormat="1" applyFont="1" applyFill="1" applyBorder="1" applyAlignment="1">
      <alignment vertical="top" wrapText="1"/>
    </xf>
    <xf numFmtId="0" fontId="59" fillId="0" borderId="3" xfId="27" applyNumberFormat="1" applyFont="1" applyBorder="1" applyAlignment="1">
      <alignment vertical="top" wrapText="1"/>
    </xf>
    <xf numFmtId="187" fontId="62" fillId="8" borderId="3" xfId="27" applyNumberFormat="1" applyFont="1" applyFill="1" applyBorder="1" applyAlignment="1">
      <alignment vertical="top" wrapText="1"/>
    </xf>
    <xf numFmtId="0" fontId="64" fillId="3" borderId="3" xfId="27" applyNumberFormat="1" applyFont="1" applyFill="1" applyBorder="1" applyAlignment="1">
      <alignment vertical="top" wrapText="1"/>
    </xf>
    <xf numFmtId="0" fontId="62" fillId="3" borderId="3" xfId="27" applyNumberFormat="1" applyFont="1" applyFill="1" applyBorder="1" applyAlignment="1">
      <alignment vertical="top" wrapText="1"/>
    </xf>
    <xf numFmtId="0" fontId="58" fillId="0" borderId="3" xfId="27" applyNumberFormat="1" applyFont="1" applyBorder="1" applyAlignment="1">
      <alignment vertical="top" wrapText="1"/>
    </xf>
    <xf numFmtId="0" fontId="9" fillId="3" borderId="36" xfId="9" applyFont="1" applyFill="1" applyBorder="1" applyAlignment="1">
      <alignment vertical="top" wrapText="1"/>
    </xf>
    <xf numFmtId="0" fontId="0" fillId="0" borderId="0" xfId="0" applyAlignment="1">
      <alignment vertical="center" wrapText="1"/>
    </xf>
    <xf numFmtId="0" fontId="15" fillId="0" borderId="0" xfId="9" applyAlignment="1">
      <alignment horizontal="left"/>
    </xf>
    <xf numFmtId="0" fontId="9" fillId="3" borderId="3" xfId="9" applyFont="1" applyFill="1" applyBorder="1" applyAlignment="1">
      <alignment horizontal="center" vertical="center"/>
    </xf>
    <xf numFmtId="0" fontId="9" fillId="3" borderId="20" xfId="9" applyFont="1" applyFill="1" applyBorder="1" applyAlignment="1">
      <alignment horizontal="center" vertical="center"/>
    </xf>
    <xf numFmtId="0" fontId="9" fillId="9" borderId="3" xfId="27" applyNumberFormat="1" applyFont="1" applyFill="1" applyBorder="1" applyAlignment="1">
      <alignment horizontal="center" vertical="center"/>
    </xf>
    <xf numFmtId="0" fontId="21" fillId="9" borderId="3" xfId="27" applyNumberFormat="1" applyFont="1" applyFill="1" applyBorder="1" applyAlignment="1"/>
    <xf numFmtId="0" fontId="21" fillId="9" borderId="3" xfId="27" applyNumberFormat="1" applyFont="1" applyFill="1" applyBorder="1" applyAlignment="1">
      <alignment horizontal="center" vertical="center"/>
    </xf>
    <xf numFmtId="0" fontId="33" fillId="3" borderId="2" xfId="9" applyFont="1" applyFill="1" applyBorder="1" applyAlignment="1">
      <alignment horizontal="center" vertical="center" wrapText="1"/>
    </xf>
    <xf numFmtId="0" fontId="9" fillId="0" borderId="0" xfId="0" applyFont="1">
      <alignment vertical="center"/>
    </xf>
    <xf numFmtId="0" fontId="9" fillId="0" borderId="0" xfId="9" applyFont="1"/>
    <xf numFmtId="0" fontId="25" fillId="0" borderId="0" xfId="9" applyFont="1"/>
    <xf numFmtId="0" fontId="25" fillId="0" borderId="0" xfId="9" applyFont="1" applyAlignment="1">
      <alignment horizontal="center"/>
    </xf>
    <xf numFmtId="0" fontId="33" fillId="3" borderId="3" xfId="9" applyFont="1" applyFill="1" applyBorder="1" applyAlignment="1">
      <alignment horizontal="center"/>
    </xf>
    <xf numFmtId="0" fontId="33" fillId="3" borderId="2" xfId="9" applyFont="1" applyFill="1" applyBorder="1" applyAlignment="1">
      <alignment horizontal="center"/>
    </xf>
    <xf numFmtId="0" fontId="77" fillId="3" borderId="29" xfId="9" applyFont="1" applyFill="1" applyBorder="1"/>
    <xf numFmtId="0" fontId="9" fillId="3" borderId="0" xfId="9" applyFont="1" applyFill="1" applyAlignment="1">
      <alignment horizontal="center" vertical="center"/>
    </xf>
    <xf numFmtId="0" fontId="33" fillId="3" borderId="0" xfId="9" applyFont="1" applyFill="1" applyAlignment="1">
      <alignment horizontal="center"/>
    </xf>
    <xf numFmtId="0" fontId="10" fillId="3" borderId="0" xfId="12" applyFont="1" applyFill="1" applyAlignment="1">
      <alignment horizontal="center" vertical="center"/>
    </xf>
    <xf numFmtId="0" fontId="13" fillId="3" borderId="3" xfId="10" applyFont="1" applyFill="1" applyBorder="1" applyAlignment="1">
      <alignment vertical="top" wrapText="1"/>
    </xf>
    <xf numFmtId="0" fontId="13" fillId="3" borderId="2" xfId="10" applyFont="1" applyFill="1" applyBorder="1" applyAlignment="1">
      <alignment vertical="top" wrapText="1"/>
    </xf>
    <xf numFmtId="0" fontId="11" fillId="2" borderId="16" xfId="9" applyFont="1" applyFill="1" applyBorder="1" applyAlignment="1">
      <alignment vertical="center" wrapText="1"/>
    </xf>
    <xf numFmtId="0" fontId="7" fillId="3" borderId="20" xfId="12" applyFont="1" applyFill="1" applyBorder="1" applyAlignment="1">
      <alignment vertical="top" wrapText="1"/>
    </xf>
    <xf numFmtId="0" fontId="7" fillId="3" borderId="3" xfId="12" applyFont="1" applyFill="1" applyBorder="1" applyAlignment="1">
      <alignment vertical="top" wrapText="1"/>
    </xf>
    <xf numFmtId="0" fontId="19" fillId="8" borderId="3" xfId="27" applyNumberFormat="1" applyFont="1" applyFill="1" applyBorder="1" applyAlignment="1">
      <alignment vertical="top" wrapText="1"/>
    </xf>
    <xf numFmtId="0" fontId="7" fillId="0" borderId="2" xfId="12" applyFont="1" applyBorder="1" applyAlignment="1">
      <alignment vertical="top" wrapText="1"/>
    </xf>
    <xf numFmtId="183" fontId="33" fillId="3" borderId="2" xfId="9" applyNumberFormat="1" applyFont="1" applyFill="1" applyBorder="1" applyAlignment="1">
      <alignment horizontal="right" vertical="center"/>
    </xf>
    <xf numFmtId="183" fontId="33" fillId="3" borderId="2" xfId="9" applyNumberFormat="1" applyFont="1" applyFill="1" applyBorder="1" applyAlignment="1">
      <alignment vertical="center"/>
    </xf>
    <xf numFmtId="178" fontId="33" fillId="3" borderId="2" xfId="9" applyNumberFormat="1" applyFont="1" applyFill="1" applyBorder="1" applyAlignment="1">
      <alignment horizontal="right" vertical="center"/>
    </xf>
    <xf numFmtId="38" fontId="10" fillId="3" borderId="2" xfId="4" applyFont="1" applyFill="1" applyBorder="1" applyAlignment="1">
      <alignment horizontal="right" vertical="center"/>
    </xf>
    <xf numFmtId="38" fontId="10" fillId="3" borderId="2" xfId="4" applyFont="1" applyFill="1" applyBorder="1" applyAlignment="1">
      <alignment vertical="center" wrapText="1"/>
    </xf>
    <xf numFmtId="184" fontId="33" fillId="3" borderId="2" xfId="9" applyNumberFormat="1" applyFont="1" applyFill="1" applyBorder="1" applyAlignment="1">
      <alignment vertical="center"/>
    </xf>
    <xf numFmtId="0" fontId="31" fillId="3" borderId="2" xfId="9" applyFont="1" applyFill="1" applyBorder="1" applyAlignment="1">
      <alignment horizontal="center" vertical="center"/>
    </xf>
    <xf numFmtId="0" fontId="9" fillId="3" borderId="2" xfId="12" applyFill="1" applyBorder="1" applyAlignment="1">
      <alignment horizontal="center" vertical="center" wrapText="1"/>
    </xf>
    <xf numFmtId="183" fontId="31" fillId="3" borderId="2" xfId="9" applyNumberFormat="1" applyFont="1" applyFill="1" applyBorder="1" applyAlignment="1">
      <alignment horizontal="right" vertical="center"/>
    </xf>
    <xf numFmtId="183" fontId="31" fillId="3" borderId="2" xfId="9" applyNumberFormat="1" applyFont="1" applyFill="1" applyBorder="1" applyAlignment="1">
      <alignment vertical="center"/>
    </xf>
    <xf numFmtId="178" fontId="31" fillId="3" borderId="2" xfId="9" applyNumberFormat="1" applyFont="1" applyFill="1" applyBorder="1" applyAlignment="1">
      <alignment horizontal="right" vertical="center"/>
    </xf>
    <xf numFmtId="38" fontId="9" fillId="3" borderId="2" xfId="4" applyFont="1" applyFill="1" applyBorder="1" applyAlignment="1">
      <alignment horizontal="right" vertical="center"/>
    </xf>
    <xf numFmtId="38" fontId="9" fillId="3" borderId="2" xfId="4" applyFont="1" applyFill="1" applyBorder="1" applyAlignment="1">
      <alignment vertical="center" wrapText="1"/>
    </xf>
    <xf numFmtId="0" fontId="21" fillId="9" borderId="2" xfId="27" applyNumberFormat="1" applyFont="1" applyFill="1" applyBorder="1" applyAlignment="1">
      <alignment horizontal="center" vertical="center"/>
    </xf>
    <xf numFmtId="0" fontId="21" fillId="9" borderId="2" xfId="27" applyNumberFormat="1" applyFont="1" applyFill="1" applyBorder="1" applyAlignment="1">
      <alignment horizontal="center" vertical="center" wrapText="1"/>
    </xf>
    <xf numFmtId="189" fontId="21" fillId="9" borderId="2" xfId="27" applyNumberFormat="1" applyFont="1" applyFill="1" applyBorder="1" applyAlignment="1">
      <alignment horizontal="right" vertical="center"/>
    </xf>
    <xf numFmtId="189" fontId="21" fillId="9" borderId="2" xfId="27" applyNumberFormat="1" applyFont="1" applyFill="1" applyBorder="1">
      <alignment vertical="center"/>
    </xf>
    <xf numFmtId="190" fontId="21" fillId="9" borderId="2" xfId="27" applyNumberFormat="1" applyFont="1" applyFill="1" applyBorder="1" applyAlignment="1">
      <alignment horizontal="right" vertical="center"/>
    </xf>
    <xf numFmtId="0" fontId="25" fillId="3" borderId="2" xfId="12" applyFont="1" applyFill="1" applyBorder="1" applyAlignment="1">
      <alignment horizontal="center" vertical="center"/>
    </xf>
    <xf numFmtId="38" fontId="10" fillId="3" borderId="2" xfId="4" applyFont="1" applyFill="1" applyBorder="1" applyAlignment="1">
      <alignment vertical="center"/>
    </xf>
    <xf numFmtId="0" fontId="38" fillId="0" borderId="0" xfId="12" applyFont="1" applyAlignment="1">
      <alignment horizontal="left" vertical="center" wrapText="1"/>
    </xf>
    <xf numFmtId="0" fontId="28" fillId="3" borderId="2" xfId="12" applyFont="1" applyFill="1" applyBorder="1" applyAlignment="1">
      <alignment horizontal="left" vertical="center" wrapText="1"/>
    </xf>
    <xf numFmtId="0" fontId="41" fillId="3" borderId="2" xfId="12" applyFont="1" applyFill="1" applyBorder="1" applyAlignment="1">
      <alignment horizontal="left" vertical="top" wrapText="1"/>
    </xf>
    <xf numFmtId="0" fontId="40" fillId="7" borderId="7" xfId="12" applyFont="1" applyFill="1" applyBorder="1" applyAlignment="1">
      <alignment horizontal="center" vertical="top" textRotation="255" wrapText="1"/>
    </xf>
    <xf numFmtId="0" fontId="40" fillId="7" borderId="3" xfId="12" applyFont="1" applyFill="1" applyBorder="1" applyAlignment="1">
      <alignment horizontal="center" vertical="top" textRotation="255" wrapText="1"/>
    </xf>
    <xf numFmtId="0" fontId="11" fillId="2" borderId="25" xfId="10" applyFont="1" applyFill="1" applyBorder="1" applyAlignment="1">
      <alignment horizontal="center" vertical="center"/>
    </xf>
    <xf numFmtId="0" fontId="33" fillId="0" borderId="25" xfId="9" applyFont="1" applyBorder="1" applyAlignment="1">
      <alignment vertical="center"/>
    </xf>
    <xf numFmtId="0" fontId="33" fillId="0" borderId="36" xfId="9" applyFont="1" applyBorder="1" applyAlignment="1">
      <alignment vertical="center"/>
    </xf>
    <xf numFmtId="0" fontId="33" fillId="0" borderId="25" xfId="9" applyFont="1" applyBorder="1" applyAlignment="1">
      <alignment horizontal="center" vertical="center"/>
    </xf>
    <xf numFmtId="176" fontId="9" fillId="3" borderId="47" xfId="9" applyNumberFormat="1" applyFont="1" applyFill="1" applyBorder="1" applyAlignment="1">
      <alignment vertical="center"/>
    </xf>
    <xf numFmtId="0" fontId="33" fillId="0" borderId="36" xfId="9" applyFont="1" applyBorder="1" applyAlignment="1">
      <alignment horizontal="center" vertical="center"/>
    </xf>
    <xf numFmtId="0" fontId="9" fillId="3" borderId="25" xfId="10" applyFont="1" applyFill="1" applyBorder="1" applyAlignment="1">
      <alignment horizontal="center" vertical="center" wrapText="1"/>
    </xf>
    <xf numFmtId="0" fontId="59" fillId="0" borderId="25" xfId="27" applyNumberFormat="1" applyFont="1" applyBorder="1" applyAlignment="1">
      <alignment horizontal="center" vertical="center"/>
    </xf>
    <xf numFmtId="0" fontId="33" fillId="0" borderId="25" xfId="9" applyFont="1" applyBorder="1"/>
    <xf numFmtId="0" fontId="9" fillId="3" borderId="16" xfId="10" applyFont="1" applyFill="1" applyBorder="1" applyAlignment="1">
      <alignment horizontal="right" vertical="center" wrapText="1"/>
    </xf>
    <xf numFmtId="0" fontId="33" fillId="0" borderId="6" xfId="9" applyFont="1" applyBorder="1" applyAlignment="1">
      <alignment horizontal="center" vertical="center"/>
    </xf>
    <xf numFmtId="0" fontId="9" fillId="3" borderId="12" xfId="10" applyFont="1" applyFill="1" applyBorder="1" applyAlignment="1">
      <alignment horizontal="right" vertical="center"/>
    </xf>
    <xf numFmtId="0" fontId="33" fillId="0" borderId="4" xfId="9" applyFont="1" applyBorder="1" applyAlignment="1">
      <alignment horizontal="center" vertical="center"/>
    </xf>
    <xf numFmtId="0" fontId="9" fillId="3" borderId="16" xfId="10" applyFont="1" applyFill="1" applyBorder="1" applyAlignment="1">
      <alignment horizontal="right" vertical="center"/>
    </xf>
    <xf numFmtId="0" fontId="9" fillId="3" borderId="16" xfId="10" applyFont="1" applyFill="1" applyBorder="1" applyAlignment="1">
      <alignment horizontal="center" vertical="center"/>
    </xf>
    <xf numFmtId="3" fontId="28" fillId="3" borderId="42" xfId="0" applyNumberFormat="1" applyFont="1" applyFill="1" applyBorder="1">
      <alignment vertical="center"/>
    </xf>
    <xf numFmtId="176" fontId="9" fillId="3" borderId="9" xfId="9" applyNumberFormat="1" applyFont="1" applyFill="1" applyBorder="1" applyAlignment="1">
      <alignment vertical="center"/>
    </xf>
    <xf numFmtId="0" fontId="9" fillId="3" borderId="12" xfId="10" applyFont="1" applyFill="1" applyBorder="1" applyAlignment="1">
      <alignment horizontal="center" vertical="center" wrapText="1"/>
    </xf>
    <xf numFmtId="0" fontId="9" fillId="3" borderId="16" xfId="10" applyFont="1" applyFill="1" applyBorder="1" applyAlignment="1">
      <alignment horizontal="center" vertical="center" wrapText="1"/>
    </xf>
    <xf numFmtId="0" fontId="58" fillId="8" borderId="16" xfId="27" applyNumberFormat="1" applyFont="1" applyFill="1" applyBorder="1" applyAlignment="1">
      <alignment horizontal="center" vertical="center" wrapText="1"/>
    </xf>
    <xf numFmtId="0" fontId="59" fillId="0" borderId="6" xfId="27" applyNumberFormat="1" applyFont="1" applyBorder="1" applyAlignment="1">
      <alignment horizontal="center" vertical="center"/>
    </xf>
    <xf numFmtId="0" fontId="9" fillId="3" borderId="12" xfId="10" applyFont="1" applyFill="1" applyBorder="1" applyAlignment="1">
      <alignment horizontal="right" vertical="center" wrapText="1"/>
    </xf>
    <xf numFmtId="0" fontId="9" fillId="3" borderId="12" xfId="10" applyFont="1" applyFill="1" applyBorder="1" applyAlignment="1">
      <alignment horizontal="center" vertical="center"/>
    </xf>
    <xf numFmtId="0" fontId="79" fillId="0" borderId="0" xfId="9" applyFont="1" applyAlignment="1">
      <alignment horizontal="left" vertical="center"/>
    </xf>
    <xf numFmtId="0" fontId="79" fillId="0" borderId="0" xfId="9" applyFont="1" applyAlignment="1">
      <alignment vertical="center"/>
    </xf>
    <xf numFmtId="0" fontId="87" fillId="3" borderId="3" xfId="0" applyFont="1" applyFill="1" applyBorder="1" applyAlignment="1">
      <alignment vertical="center" wrapText="1"/>
    </xf>
    <xf numFmtId="0" fontId="26" fillId="7" borderId="36" xfId="9" applyFont="1" applyFill="1" applyBorder="1" applyAlignment="1">
      <alignment horizontal="left" vertical="center" wrapText="1"/>
    </xf>
    <xf numFmtId="0" fontId="11" fillId="3" borderId="3" xfId="0" applyFont="1" applyFill="1" applyBorder="1" applyAlignment="1">
      <alignment vertical="center" wrapText="1"/>
    </xf>
    <xf numFmtId="0" fontId="11" fillId="3" borderId="2" xfId="0" applyFont="1" applyFill="1" applyBorder="1" applyAlignment="1">
      <alignment vertical="center" wrapText="1"/>
    </xf>
    <xf numFmtId="0" fontId="11" fillId="3" borderId="3" xfId="0" applyFont="1" applyFill="1" applyBorder="1">
      <alignment vertical="center"/>
    </xf>
    <xf numFmtId="0" fontId="9" fillId="3" borderId="2" xfId="9" applyFont="1" applyFill="1" applyBorder="1" applyAlignment="1">
      <alignment vertical="center" wrapText="1"/>
    </xf>
    <xf numFmtId="0" fontId="11" fillId="3" borderId="2" xfId="0" applyFont="1" applyFill="1" applyBorder="1" applyAlignment="1">
      <alignment horizontal="center" vertical="center" wrapText="1"/>
    </xf>
    <xf numFmtId="0" fontId="9" fillId="0" borderId="7" xfId="9" applyFont="1" applyBorder="1" applyAlignment="1">
      <alignment vertical="center" wrapText="1"/>
    </xf>
    <xf numFmtId="0" fontId="9" fillId="0" borderId="29" xfId="9" applyFont="1" applyBorder="1" applyAlignment="1">
      <alignment horizontal="left" vertical="center" wrapText="1"/>
    </xf>
    <xf numFmtId="0" fontId="11" fillId="7" borderId="3" xfId="9" applyFont="1" applyFill="1" applyBorder="1" applyAlignment="1">
      <alignment horizontal="left" vertical="center" wrapText="1"/>
    </xf>
    <xf numFmtId="0" fontId="86" fillId="0" borderId="0" xfId="12" applyFont="1" applyAlignment="1">
      <alignment vertical="center"/>
    </xf>
    <xf numFmtId="0" fontId="38" fillId="0" borderId="0" xfId="12" applyFont="1" applyAlignment="1">
      <alignment vertical="center"/>
    </xf>
    <xf numFmtId="176" fontId="7" fillId="3" borderId="2" xfId="12" applyNumberFormat="1" applyFont="1" applyFill="1" applyBorder="1" applyAlignment="1">
      <alignment horizontal="right" vertical="center" wrapText="1"/>
    </xf>
    <xf numFmtId="176" fontId="7" fillId="7" borderId="2" xfId="12" applyNumberFormat="1" applyFont="1" applyFill="1" applyBorder="1" applyAlignment="1">
      <alignment horizontal="right" vertical="center" wrapText="1"/>
    </xf>
    <xf numFmtId="176" fontId="11" fillId="0" borderId="2" xfId="0" applyNumberFormat="1" applyFont="1" applyBorder="1" applyAlignment="1">
      <alignment horizontal="right" vertical="center" wrapText="1"/>
    </xf>
    <xf numFmtId="176" fontId="11" fillId="7" borderId="2" xfId="9" applyNumberFormat="1" applyFont="1" applyFill="1" applyBorder="1" applyAlignment="1">
      <alignment horizontal="right" vertical="center"/>
    </xf>
    <xf numFmtId="176" fontId="7" fillId="3" borderId="2" xfId="9" applyNumberFormat="1" applyFont="1" applyFill="1" applyBorder="1" applyAlignment="1">
      <alignment horizontal="right" vertical="center"/>
    </xf>
    <xf numFmtId="176" fontId="11" fillId="7" borderId="2" xfId="9" applyNumberFormat="1" applyFont="1" applyFill="1" applyBorder="1" applyAlignment="1">
      <alignment horizontal="right" vertical="center" wrapText="1"/>
    </xf>
    <xf numFmtId="176" fontId="7" fillId="3" borderId="2" xfId="9" applyNumberFormat="1" applyFont="1" applyFill="1" applyBorder="1" applyAlignment="1">
      <alignment horizontal="right" wrapText="1"/>
    </xf>
    <xf numFmtId="176" fontId="7" fillId="3" borderId="2" xfId="9" applyNumberFormat="1" applyFont="1" applyFill="1" applyBorder="1" applyAlignment="1">
      <alignment horizontal="right" vertical="center" wrapText="1"/>
    </xf>
    <xf numFmtId="176" fontId="7" fillId="3" borderId="2" xfId="12" applyNumberFormat="1" applyFont="1" applyFill="1" applyBorder="1" applyAlignment="1">
      <alignment horizontal="right" vertical="center" wrapText="1" shrinkToFit="1"/>
    </xf>
    <xf numFmtId="176" fontId="7" fillId="7" borderId="2" xfId="12" applyNumberFormat="1" applyFont="1" applyFill="1" applyBorder="1" applyAlignment="1">
      <alignment horizontal="right" vertical="center" wrapText="1" shrinkToFit="1"/>
    </xf>
    <xf numFmtId="176" fontId="11" fillId="0" borderId="2" xfId="0" applyNumberFormat="1" applyFont="1" applyBorder="1" applyAlignment="1">
      <alignment horizontal="right" vertical="center" wrapText="1" shrinkToFit="1"/>
    </xf>
    <xf numFmtId="176" fontId="11" fillId="7" borderId="2" xfId="9" applyNumberFormat="1" applyFont="1" applyFill="1" applyBorder="1" applyAlignment="1">
      <alignment horizontal="right" vertical="center" wrapText="1" shrinkToFit="1"/>
    </xf>
    <xf numFmtId="176" fontId="7" fillId="3" borderId="2" xfId="9" applyNumberFormat="1" applyFont="1" applyFill="1" applyBorder="1" applyAlignment="1">
      <alignment horizontal="right" vertical="center" wrapText="1" shrinkToFit="1"/>
    </xf>
    <xf numFmtId="176" fontId="7" fillId="0" borderId="2" xfId="12" applyNumberFormat="1" applyFont="1" applyBorder="1" applyAlignment="1">
      <alignment horizontal="right" vertical="center" wrapText="1"/>
    </xf>
    <xf numFmtId="176" fontId="11" fillId="0" borderId="2" xfId="9" applyNumberFormat="1" applyFont="1" applyBorder="1" applyAlignment="1">
      <alignment horizontal="right" vertical="center"/>
    </xf>
    <xf numFmtId="176" fontId="7" fillId="0" borderId="2" xfId="9" applyNumberFormat="1" applyFont="1" applyBorder="1" applyAlignment="1">
      <alignment horizontal="right" vertical="center"/>
    </xf>
    <xf numFmtId="176" fontId="7" fillId="3" borderId="2" xfId="9" applyNumberFormat="1" applyFont="1" applyFill="1" applyBorder="1" applyAlignment="1">
      <alignment horizontal="right"/>
    </xf>
    <xf numFmtId="176" fontId="19" fillId="8" borderId="2" xfId="27" applyNumberFormat="1" applyFont="1" applyFill="1" applyBorder="1" applyAlignment="1">
      <alignment horizontal="right" vertical="center"/>
    </xf>
    <xf numFmtId="176" fontId="7" fillId="3" borderId="5" xfId="9" applyNumberFormat="1" applyFont="1" applyFill="1" applyBorder="1" applyAlignment="1">
      <alignment horizontal="right" vertical="center"/>
    </xf>
    <xf numFmtId="176" fontId="7" fillId="3" borderId="5" xfId="9" applyNumberFormat="1" applyFont="1" applyFill="1" applyBorder="1" applyAlignment="1">
      <alignment horizontal="right" vertical="center" wrapText="1"/>
    </xf>
    <xf numFmtId="176" fontId="7" fillId="3" borderId="5" xfId="9" applyNumberFormat="1" applyFont="1" applyFill="1" applyBorder="1" applyAlignment="1">
      <alignment horizontal="right" vertical="center" wrapText="1" shrinkToFit="1"/>
    </xf>
    <xf numFmtId="176" fontId="7" fillId="0" borderId="5" xfId="9" applyNumberFormat="1" applyFont="1" applyBorder="1" applyAlignment="1">
      <alignment horizontal="right" vertical="center"/>
    </xf>
    <xf numFmtId="176" fontId="19" fillId="8" borderId="5" xfId="27" applyNumberFormat="1" applyFont="1" applyFill="1" applyBorder="1" applyAlignment="1">
      <alignment horizontal="right" vertical="center"/>
    </xf>
    <xf numFmtId="176" fontId="7" fillId="3" borderId="16" xfId="9" applyNumberFormat="1" applyFont="1" applyFill="1" applyBorder="1" applyAlignment="1">
      <alignment horizontal="right" vertical="center"/>
    </xf>
    <xf numFmtId="176" fontId="7" fillId="3" borderId="6" xfId="9" applyNumberFormat="1" applyFont="1" applyFill="1" applyBorder="1" applyAlignment="1">
      <alignment horizontal="right" vertical="center"/>
    </xf>
    <xf numFmtId="176" fontId="7" fillId="3" borderId="16" xfId="9" applyNumberFormat="1" applyFont="1" applyFill="1" applyBorder="1" applyAlignment="1">
      <alignment horizontal="right" vertical="center" wrapText="1"/>
    </xf>
    <xf numFmtId="176" fontId="7" fillId="3" borderId="6" xfId="9" applyNumberFormat="1" applyFont="1" applyFill="1" applyBorder="1" applyAlignment="1">
      <alignment horizontal="right" wrapText="1"/>
    </xf>
    <xf numFmtId="176" fontId="7" fillId="3" borderId="16" xfId="9" applyNumberFormat="1" applyFont="1" applyFill="1" applyBorder="1" applyAlignment="1">
      <alignment horizontal="right" vertical="center" wrapText="1" shrinkToFit="1"/>
    </xf>
    <xf numFmtId="176" fontId="7" fillId="3" borderId="6" xfId="9" applyNumberFormat="1" applyFont="1" applyFill="1" applyBorder="1" applyAlignment="1">
      <alignment horizontal="right" vertical="center" wrapText="1" shrinkToFit="1"/>
    </xf>
    <xf numFmtId="176" fontId="7" fillId="0" borderId="16" xfId="9" applyNumberFormat="1" applyFont="1" applyBorder="1" applyAlignment="1">
      <alignment horizontal="right" vertical="center"/>
    </xf>
    <xf numFmtId="176" fontId="7" fillId="0" borderId="6" xfId="9" applyNumberFormat="1" applyFont="1" applyBorder="1" applyAlignment="1">
      <alignment horizontal="right" vertical="center"/>
    </xf>
    <xf numFmtId="176" fontId="7" fillId="3" borderId="16" xfId="9" applyNumberFormat="1" applyFont="1" applyFill="1" applyBorder="1" applyAlignment="1">
      <alignment horizontal="right"/>
    </xf>
    <xf numFmtId="176" fontId="7" fillId="3" borderId="6" xfId="9" applyNumberFormat="1" applyFont="1" applyFill="1" applyBorder="1" applyAlignment="1">
      <alignment horizontal="right"/>
    </xf>
    <xf numFmtId="176" fontId="7" fillId="3" borderId="16" xfId="9" applyNumberFormat="1" applyFont="1" applyFill="1" applyBorder="1" applyAlignment="1">
      <alignment horizontal="right" wrapText="1"/>
    </xf>
    <xf numFmtId="176" fontId="19" fillId="8" borderId="16" xfId="27" applyNumberFormat="1" applyFont="1" applyFill="1" applyBorder="1" applyAlignment="1">
      <alignment horizontal="right" vertical="center"/>
    </xf>
    <xf numFmtId="176" fontId="19" fillId="8" borderId="6" xfId="27" applyNumberFormat="1" applyFont="1" applyFill="1" applyBorder="1" applyAlignment="1">
      <alignment horizontal="right" vertical="center"/>
    </xf>
    <xf numFmtId="0" fontId="4" fillId="12" borderId="0" xfId="9" applyFont="1" applyFill="1"/>
    <xf numFmtId="0" fontId="8" fillId="12" borderId="0" xfId="9" applyFont="1" applyFill="1" applyAlignment="1">
      <alignment vertical="center"/>
    </xf>
    <xf numFmtId="177" fontId="11" fillId="3" borderId="2" xfId="9" applyNumberFormat="1" applyFont="1" applyFill="1" applyBorder="1" applyAlignment="1">
      <alignment horizontal="center" vertical="center"/>
    </xf>
    <xf numFmtId="0" fontId="7" fillId="3" borderId="2" xfId="9" applyFont="1" applyFill="1" applyBorder="1" applyAlignment="1">
      <alignment horizontal="center" vertical="center"/>
    </xf>
    <xf numFmtId="0" fontId="7" fillId="3" borderId="3" xfId="12" applyFont="1" applyFill="1" applyBorder="1" applyAlignment="1">
      <alignment horizontal="left" vertical="center" wrapText="1"/>
    </xf>
    <xf numFmtId="177" fontId="11" fillId="3" borderId="3" xfId="9" applyNumberFormat="1" applyFont="1" applyFill="1" applyBorder="1" applyAlignment="1">
      <alignment horizontal="center" vertical="center"/>
    </xf>
    <xf numFmtId="0" fontId="7" fillId="3" borderId="3" xfId="9" applyFont="1" applyFill="1" applyBorder="1" applyAlignment="1">
      <alignment horizontal="center" vertical="center"/>
    </xf>
    <xf numFmtId="177" fontId="11" fillId="3" borderId="3" xfId="9" applyNumberFormat="1" applyFont="1" applyFill="1" applyBorder="1" applyAlignment="1">
      <alignment horizontal="center" vertical="center" wrapText="1"/>
    </xf>
    <xf numFmtId="0" fontId="7" fillId="3" borderId="3" xfId="9" applyFont="1" applyFill="1" applyBorder="1" applyAlignment="1">
      <alignment horizontal="center" vertical="center" wrapText="1"/>
    </xf>
    <xf numFmtId="0" fontId="7" fillId="3" borderId="2" xfId="9" applyFont="1" applyFill="1" applyBorder="1" applyAlignment="1">
      <alignment horizontal="center" vertical="center" wrapText="1"/>
    </xf>
    <xf numFmtId="0" fontId="7" fillId="3" borderId="2" xfId="12" applyFont="1" applyFill="1" applyBorder="1" applyAlignment="1">
      <alignment horizontal="center" vertical="center" wrapText="1"/>
    </xf>
    <xf numFmtId="177" fontId="11" fillId="3" borderId="2" xfId="9" applyNumberFormat="1" applyFont="1" applyFill="1" applyBorder="1" applyAlignment="1">
      <alignment vertical="center" wrapText="1"/>
    </xf>
    <xf numFmtId="0" fontId="11" fillId="3" borderId="3" xfId="12" applyFont="1" applyFill="1" applyBorder="1" applyAlignment="1">
      <alignment horizontal="left" vertical="center" wrapText="1"/>
    </xf>
    <xf numFmtId="0" fontId="19" fillId="8" borderId="3" xfId="27" applyNumberFormat="1" applyFont="1" applyFill="1" applyBorder="1" applyAlignment="1">
      <alignment horizontal="left" vertical="center" wrapText="1"/>
    </xf>
    <xf numFmtId="177" fontId="89" fillId="8" borderId="3" xfId="27" applyNumberFormat="1" applyFont="1" applyFill="1" applyBorder="1" applyAlignment="1">
      <alignment horizontal="center" vertical="center"/>
    </xf>
    <xf numFmtId="0" fontId="19" fillId="8" borderId="3" xfId="27" applyNumberFormat="1" applyFont="1" applyFill="1" applyBorder="1" applyAlignment="1">
      <alignment horizontal="center" vertical="center"/>
    </xf>
    <xf numFmtId="177" fontId="11" fillId="3" borderId="3" xfId="9" applyNumberFormat="1" applyFont="1" applyFill="1" applyBorder="1" applyAlignment="1">
      <alignment horizontal="left" vertical="center" wrapText="1"/>
    </xf>
    <xf numFmtId="0" fontId="12" fillId="3" borderId="2" xfId="12" applyFont="1" applyFill="1" applyBorder="1" applyAlignment="1">
      <alignment horizontal="left" vertical="center" wrapText="1"/>
    </xf>
    <xf numFmtId="0" fontId="10" fillId="0" borderId="0" xfId="9" applyFont="1" applyAlignment="1">
      <alignment horizontal="right"/>
    </xf>
    <xf numFmtId="0" fontId="79" fillId="3" borderId="0" xfId="12" applyFont="1" applyFill="1" applyAlignment="1">
      <alignment vertical="center"/>
    </xf>
    <xf numFmtId="0" fontId="79" fillId="3" borderId="0" xfId="12" applyFont="1" applyFill="1" applyAlignment="1">
      <alignment horizontal="left" vertical="center"/>
    </xf>
    <xf numFmtId="0" fontId="79" fillId="3" borderId="0" xfId="9" applyFont="1" applyFill="1" applyAlignment="1">
      <alignment horizontal="left" vertical="center"/>
    </xf>
    <xf numFmtId="0" fontId="88" fillId="11" borderId="0" xfId="12" applyFont="1" applyFill="1" applyAlignment="1">
      <alignment vertical="center"/>
    </xf>
    <xf numFmtId="0" fontId="88" fillId="11" borderId="0" xfId="9" applyFont="1" applyFill="1" applyAlignment="1">
      <alignment horizontal="left" vertical="center"/>
    </xf>
    <xf numFmtId="0" fontId="35" fillId="10" borderId="0" xfId="9" applyFont="1" applyFill="1" applyAlignment="1">
      <alignment horizontal="center" vertical="center"/>
    </xf>
    <xf numFmtId="0" fontId="36" fillId="10" borderId="0" xfId="9" applyFont="1" applyFill="1" applyAlignment="1">
      <alignment vertical="center"/>
    </xf>
    <xf numFmtId="0" fontId="10" fillId="5" borderId="2" xfId="13" applyFont="1" applyFill="1" applyBorder="1" applyAlignment="1">
      <alignment horizontal="left"/>
    </xf>
    <xf numFmtId="0" fontId="10" fillId="5" borderId="2" xfId="13" applyFont="1" applyFill="1" applyBorder="1" applyAlignment="1">
      <alignment horizontal="center" vertical="center"/>
    </xf>
    <xf numFmtId="10" fontId="28" fillId="3" borderId="2" xfId="26" applyNumberFormat="1" applyFont="1" applyFill="1" applyBorder="1" applyAlignment="1">
      <alignment horizontal="right" vertical="center" wrapText="1"/>
    </xf>
    <xf numFmtId="0" fontId="28" fillId="0" borderId="2" xfId="13" applyFont="1" applyBorder="1" applyAlignment="1">
      <alignment horizontal="right" vertical="center"/>
    </xf>
    <xf numFmtId="3" fontId="28" fillId="3" borderId="2" xfId="13" applyNumberFormat="1" applyFont="1" applyFill="1" applyBorder="1" applyAlignment="1">
      <alignment horizontal="right" vertical="center"/>
    </xf>
    <xf numFmtId="0" fontId="28" fillId="3" borderId="2" xfId="13" applyFont="1" applyFill="1" applyBorder="1" applyAlignment="1">
      <alignment horizontal="right" vertical="center" wrapText="1"/>
    </xf>
    <xf numFmtId="10" fontId="28" fillId="3" borderId="2" xfId="13" applyNumberFormat="1" applyFont="1" applyFill="1" applyBorder="1" applyAlignment="1">
      <alignment horizontal="right" vertical="center" wrapText="1"/>
    </xf>
    <xf numFmtId="38" fontId="28" fillId="3" borderId="2" xfId="25" applyFont="1" applyFill="1" applyBorder="1" applyAlignment="1">
      <alignment horizontal="right" vertical="center"/>
    </xf>
    <xf numFmtId="0" fontId="28" fillId="3" borderId="2" xfId="13" quotePrefix="1" applyFont="1" applyFill="1" applyBorder="1" applyAlignment="1">
      <alignment horizontal="right" vertical="center"/>
    </xf>
    <xf numFmtId="0" fontId="17" fillId="3" borderId="2" xfId="12" applyFont="1" applyFill="1" applyBorder="1" applyAlignment="1">
      <alignment horizontal="left" vertical="top" wrapText="1"/>
    </xf>
    <xf numFmtId="6" fontId="79" fillId="5" borderId="0" xfId="6" applyFont="1" applyFill="1" applyBorder="1" applyAlignment="1">
      <alignment horizontal="left" vertical="center"/>
    </xf>
    <xf numFmtId="0" fontId="10" fillId="0" borderId="0" xfId="13" applyFont="1"/>
    <xf numFmtId="0" fontId="28" fillId="5" borderId="2" xfId="12" applyFont="1" applyFill="1" applyBorder="1" applyAlignment="1">
      <alignment horizontal="center" vertical="center" wrapText="1"/>
    </xf>
    <xf numFmtId="184" fontId="28" fillId="3" borderId="2" xfId="12" applyNumberFormat="1" applyFont="1" applyFill="1" applyBorder="1" applyAlignment="1">
      <alignment horizontal="center" vertical="center" wrapText="1"/>
    </xf>
    <xf numFmtId="6" fontId="4" fillId="5" borderId="0" xfId="6" applyFont="1" applyFill="1" applyBorder="1" applyAlignment="1">
      <alignment vertical="center"/>
    </xf>
    <xf numFmtId="0" fontId="4" fillId="0" borderId="0" xfId="13" applyFont="1"/>
    <xf numFmtId="6" fontId="22" fillId="5" borderId="0" xfId="6" applyFont="1" applyFill="1" applyBorder="1" applyAlignment="1">
      <alignment vertical="center"/>
    </xf>
    <xf numFmtId="0" fontId="4" fillId="3" borderId="0" xfId="13" applyFont="1" applyFill="1"/>
    <xf numFmtId="0" fontId="4" fillId="0" borderId="0" xfId="0" applyFont="1">
      <alignment vertical="center"/>
    </xf>
    <xf numFmtId="0" fontId="9" fillId="5" borderId="0" xfId="13" applyFont="1" applyFill="1" applyAlignment="1">
      <alignment vertical="center"/>
    </xf>
    <xf numFmtId="0" fontId="33" fillId="3" borderId="2" xfId="12" applyFont="1" applyFill="1" applyBorder="1" applyAlignment="1">
      <alignment vertical="center" wrapText="1"/>
    </xf>
    <xf numFmtId="0" fontId="33" fillId="0" borderId="2" xfId="13" applyFont="1" applyBorder="1" applyAlignment="1">
      <alignment vertical="center"/>
    </xf>
    <xf numFmtId="0" fontId="33" fillId="0" borderId="2" xfId="12" applyFont="1" applyBorder="1" applyAlignment="1">
      <alignment vertical="center" wrapText="1"/>
    </xf>
    <xf numFmtId="185" fontId="33" fillId="0" borderId="2" xfId="12" applyNumberFormat="1" applyFont="1" applyBorder="1" applyAlignment="1">
      <alignment vertical="center" wrapText="1"/>
    </xf>
    <xf numFmtId="0" fontId="72" fillId="3" borderId="2" xfId="27" applyNumberFormat="1" applyFont="1" applyFill="1" applyBorder="1" applyAlignment="1">
      <alignment vertical="center" wrapText="1"/>
    </xf>
    <xf numFmtId="0" fontId="72" fillId="0" borderId="2" xfId="30" applyFont="1" applyBorder="1" applyAlignment="1">
      <alignment vertical="center"/>
    </xf>
    <xf numFmtId="0" fontId="72" fillId="0" borderId="2" xfId="27" applyNumberFormat="1" applyFont="1" applyBorder="1" applyAlignment="1">
      <alignment vertical="center" wrapText="1"/>
    </xf>
    <xf numFmtId="0" fontId="59" fillId="0" borderId="2" xfId="27" applyNumberFormat="1" applyFont="1" applyBorder="1" applyAlignment="1">
      <alignment vertical="center" wrapText="1"/>
    </xf>
    <xf numFmtId="0" fontId="8" fillId="3" borderId="0" xfId="0" applyFont="1" applyFill="1" applyAlignment="1">
      <alignment horizontal="right" vertical="center"/>
    </xf>
    <xf numFmtId="56" fontId="37" fillId="0" borderId="22" xfId="9" applyNumberFormat="1" applyFont="1" applyBorder="1" applyAlignment="1">
      <alignment vertical="center"/>
    </xf>
    <xf numFmtId="56" fontId="86" fillId="0" borderId="22" xfId="9" applyNumberFormat="1" applyFont="1" applyBorder="1" applyAlignment="1">
      <alignment vertical="center"/>
    </xf>
    <xf numFmtId="0" fontId="37" fillId="3" borderId="0" xfId="0" applyFont="1" applyFill="1">
      <alignment vertical="center"/>
    </xf>
    <xf numFmtId="0" fontId="10" fillId="3" borderId="16" xfId="12" applyFont="1" applyFill="1" applyBorder="1" applyAlignment="1">
      <alignment horizontal="left" vertical="center"/>
    </xf>
    <xf numFmtId="0" fontId="21" fillId="4" borderId="6" xfId="9" applyFont="1" applyFill="1" applyBorder="1" applyAlignment="1">
      <alignment horizontal="right" vertical="center" wrapText="1"/>
    </xf>
    <xf numFmtId="0" fontId="21" fillId="4" borderId="4" xfId="9" applyFont="1" applyFill="1" applyBorder="1" applyAlignment="1">
      <alignment horizontal="right" vertical="center" wrapText="1"/>
    </xf>
    <xf numFmtId="0" fontId="10" fillId="3" borderId="15" xfId="12" applyFont="1" applyFill="1" applyBorder="1" applyAlignment="1">
      <alignment horizontal="left" vertical="center"/>
    </xf>
    <xf numFmtId="0" fontId="21" fillId="4" borderId="4" xfId="9" applyFont="1" applyFill="1" applyBorder="1" applyAlignment="1">
      <alignment horizontal="right" vertical="center"/>
    </xf>
    <xf numFmtId="0" fontId="21" fillId="4" borderId="6" xfId="9" applyFont="1" applyFill="1" applyBorder="1" applyAlignment="1">
      <alignment horizontal="right" vertical="center" shrinkToFit="1"/>
    </xf>
    <xf numFmtId="0" fontId="59" fillId="9" borderId="4" xfId="27" applyNumberFormat="1" applyFont="1" applyFill="1" applyBorder="1" applyAlignment="1">
      <alignment horizontal="right" vertical="center" wrapText="1"/>
    </xf>
    <xf numFmtId="0" fontId="21" fillId="4" borderId="6" xfId="9" applyFont="1" applyFill="1" applyBorder="1" applyAlignment="1">
      <alignment horizontal="right" vertical="center"/>
    </xf>
    <xf numFmtId="0" fontId="10" fillId="7" borderId="2" xfId="12" applyFont="1" applyFill="1" applyBorder="1" applyAlignment="1">
      <alignment vertical="center" wrapText="1"/>
    </xf>
    <xf numFmtId="0" fontId="0" fillId="0" borderId="2" xfId="0" applyBorder="1" applyAlignment="1">
      <alignment horizontal="center" vertical="center" wrapText="1"/>
    </xf>
    <xf numFmtId="0" fontId="9" fillId="7" borderId="2" xfId="9" applyFont="1" applyFill="1" applyBorder="1" applyAlignment="1">
      <alignment vertical="center"/>
    </xf>
    <xf numFmtId="0" fontId="10" fillId="3" borderId="2" xfId="9" applyFont="1" applyFill="1" applyBorder="1"/>
    <xf numFmtId="0" fontId="5" fillId="3" borderId="2" xfId="9" applyFont="1" applyFill="1" applyBorder="1" applyAlignment="1">
      <alignment horizontal="center" vertical="center"/>
    </xf>
    <xf numFmtId="0" fontId="10" fillId="3" borderId="2" xfId="9" applyFont="1" applyFill="1" applyBorder="1" applyAlignment="1">
      <alignment horizontal="right" vertical="center" shrinkToFit="1"/>
    </xf>
    <xf numFmtId="0" fontId="7" fillId="3" borderId="51" xfId="9" applyFont="1" applyFill="1" applyBorder="1" applyAlignment="1">
      <alignment vertical="center" wrapText="1"/>
    </xf>
    <xf numFmtId="9" fontId="9" fillId="3" borderId="2" xfId="1" applyFont="1" applyFill="1" applyBorder="1" applyAlignment="1">
      <alignment horizontal="center" vertical="top" textRotation="255" wrapText="1"/>
    </xf>
    <xf numFmtId="0" fontId="9" fillId="3" borderId="2" xfId="12" applyFill="1" applyBorder="1" applyAlignment="1">
      <alignment horizontal="center" vertical="top" textRotation="255" wrapText="1"/>
    </xf>
    <xf numFmtId="0" fontId="9" fillId="3" borderId="2" xfId="12" applyFill="1" applyBorder="1" applyAlignment="1">
      <alignment horizontal="center" vertical="top" textRotation="255"/>
    </xf>
    <xf numFmtId="0" fontId="9" fillId="0" borderId="2" xfId="9" applyFont="1" applyBorder="1" applyAlignment="1">
      <alignment horizontal="center" vertical="top" textRotation="255" wrapText="1"/>
    </xf>
    <xf numFmtId="0" fontId="10" fillId="0" borderId="2" xfId="9" applyFont="1" applyBorder="1" applyAlignment="1">
      <alignment horizontal="center" vertical="top" textRotation="255" wrapText="1"/>
    </xf>
    <xf numFmtId="0" fontId="10" fillId="3" borderId="2" xfId="12" applyFont="1" applyFill="1" applyBorder="1" applyAlignment="1">
      <alignment horizontal="center" vertical="top" textRotation="255" wrapText="1"/>
    </xf>
    <xf numFmtId="0" fontId="13" fillId="3" borderId="0" xfId="9" applyFont="1" applyFill="1" applyAlignment="1">
      <alignment horizontal="center" vertical="center"/>
    </xf>
    <xf numFmtId="0" fontId="9" fillId="0" borderId="4" xfId="9" applyFont="1" applyBorder="1" applyAlignment="1">
      <alignment vertical="center" wrapText="1"/>
    </xf>
    <xf numFmtId="0" fontId="11" fillId="0" borderId="16" xfId="9" applyFont="1" applyBorder="1" applyAlignment="1">
      <alignment horizontal="center" vertical="center"/>
    </xf>
    <xf numFmtId="0" fontId="25" fillId="3" borderId="16" xfId="12" applyFont="1" applyFill="1" applyBorder="1" applyAlignment="1">
      <alignment horizontal="center" vertical="top" textRotation="255" wrapText="1"/>
    </xf>
    <xf numFmtId="0" fontId="41" fillId="3" borderId="5" xfId="12" applyFont="1" applyFill="1" applyBorder="1" applyAlignment="1">
      <alignment horizontal="center" vertical="center" wrapText="1"/>
    </xf>
    <xf numFmtId="0" fontId="41" fillId="3" borderId="5" xfId="12" applyFont="1" applyFill="1" applyBorder="1" applyAlignment="1">
      <alignment horizontal="left" vertical="center" wrapText="1"/>
    </xf>
    <xf numFmtId="0" fontId="33" fillId="0" borderId="3" xfId="9" applyFont="1" applyBorder="1" applyAlignment="1">
      <alignment horizontal="center"/>
    </xf>
    <xf numFmtId="0" fontId="10" fillId="0" borderId="2" xfId="12" applyFont="1" applyBorder="1" applyAlignment="1">
      <alignment horizontal="left" vertical="center"/>
    </xf>
    <xf numFmtId="177" fontId="9" fillId="0" borderId="2" xfId="1" applyNumberFormat="1" applyFont="1" applyFill="1" applyBorder="1" applyAlignment="1">
      <alignment horizontal="right" vertical="center"/>
    </xf>
    <xf numFmtId="176" fontId="9" fillId="0" borderId="2" xfId="9" applyNumberFormat="1" applyFont="1" applyBorder="1" applyAlignment="1">
      <alignment horizontal="right" vertical="center"/>
    </xf>
    <xf numFmtId="0" fontId="9" fillId="0" borderId="16" xfId="12" applyBorder="1" applyAlignment="1">
      <alignment horizontal="left" vertical="center"/>
    </xf>
    <xf numFmtId="0" fontId="9" fillId="0" borderId="2" xfId="9" applyFont="1" applyBorder="1" applyAlignment="1">
      <alignment vertical="center" wrapText="1"/>
    </xf>
    <xf numFmtId="0" fontId="9" fillId="0" borderId="6" xfId="9" applyFont="1" applyBorder="1" applyAlignment="1">
      <alignment horizontal="right" vertical="center" wrapText="1"/>
    </xf>
    <xf numFmtId="0" fontId="11" fillId="0" borderId="3" xfId="0" applyFont="1" applyBorder="1" applyAlignment="1">
      <alignment vertical="center" wrapText="1"/>
    </xf>
    <xf numFmtId="0" fontId="11" fillId="0" borderId="3" xfId="0" applyFont="1" applyBorder="1">
      <alignment vertical="center"/>
    </xf>
    <xf numFmtId="0" fontId="11" fillId="0" borderId="36" xfId="9" applyFont="1" applyBorder="1" applyAlignment="1">
      <alignment horizontal="left" vertical="center" wrapText="1"/>
    </xf>
    <xf numFmtId="176" fontId="11" fillId="0" borderId="2" xfId="12" applyNumberFormat="1" applyFont="1" applyBorder="1" applyAlignment="1">
      <alignment horizontal="right" vertical="center" wrapText="1"/>
    </xf>
    <xf numFmtId="176" fontId="11" fillId="0" borderId="2" xfId="9" applyNumberFormat="1" applyFont="1" applyBorder="1" applyAlignment="1">
      <alignment horizontal="right"/>
    </xf>
    <xf numFmtId="0" fontId="9" fillId="0" borderId="2" xfId="1" applyNumberFormat="1" applyFont="1" applyFill="1" applyBorder="1" applyAlignment="1" applyProtection="1">
      <alignment vertical="center"/>
      <protection locked="0"/>
    </xf>
    <xf numFmtId="0" fontId="9" fillId="0" borderId="2" xfId="4" applyNumberFormat="1" applyFont="1" applyFill="1" applyBorder="1" applyAlignment="1" applyProtection="1">
      <alignment vertical="center"/>
      <protection locked="0"/>
    </xf>
    <xf numFmtId="3" fontId="33" fillId="0" borderId="2" xfId="9" applyNumberFormat="1" applyFont="1" applyBorder="1" applyAlignment="1">
      <alignment vertical="center"/>
    </xf>
    <xf numFmtId="0" fontId="9" fillId="0" borderId="16" xfId="10" applyFont="1" applyBorder="1" applyAlignment="1">
      <alignment horizontal="right" vertical="center"/>
    </xf>
    <xf numFmtId="0" fontId="9" fillId="0" borderId="2" xfId="12" applyBorder="1" applyAlignment="1">
      <alignment horizontal="right" vertical="center"/>
    </xf>
    <xf numFmtId="0" fontId="31" fillId="0" borderId="2" xfId="9" applyFont="1" applyBorder="1" applyAlignment="1">
      <alignment vertical="center"/>
    </xf>
    <xf numFmtId="0" fontId="31" fillId="0" borderId="6" xfId="9" applyFont="1" applyBorder="1" applyAlignment="1">
      <alignment horizontal="center" vertical="center"/>
    </xf>
    <xf numFmtId="0" fontId="31" fillId="0" borderId="25" xfId="9" applyFont="1" applyBorder="1" applyAlignment="1">
      <alignment vertical="center"/>
    </xf>
    <xf numFmtId="0" fontId="9" fillId="0" borderId="3" xfId="10" applyFont="1" applyBorder="1" applyAlignment="1">
      <alignment vertical="top" wrapText="1"/>
    </xf>
    <xf numFmtId="0" fontId="13" fillId="0" borderId="3" xfId="10" applyFont="1" applyBorder="1" applyAlignment="1">
      <alignment vertical="top" wrapText="1"/>
    </xf>
    <xf numFmtId="0" fontId="10" fillId="0" borderId="3" xfId="12" applyFont="1" applyBorder="1" applyAlignment="1">
      <alignment vertical="top" wrapText="1"/>
    </xf>
    <xf numFmtId="0" fontId="7" fillId="0" borderId="3" xfId="12" applyFont="1" applyBorder="1" applyAlignment="1">
      <alignment vertical="top" wrapText="1"/>
    </xf>
    <xf numFmtId="0" fontId="9" fillId="0" borderId="3" xfId="9" applyFont="1" applyBorder="1" applyAlignment="1">
      <alignment vertical="top" wrapText="1"/>
    </xf>
    <xf numFmtId="0" fontId="10" fillId="0" borderId="16" xfId="12" applyFont="1" applyBorder="1" applyAlignment="1">
      <alignment horizontal="left" vertical="center"/>
    </xf>
    <xf numFmtId="0" fontId="9" fillId="0" borderId="4" xfId="9" applyFont="1" applyBorder="1" applyAlignment="1">
      <alignment horizontal="right" vertical="center" wrapText="1"/>
    </xf>
    <xf numFmtId="0" fontId="11" fillId="0" borderId="2" xfId="0" applyFont="1" applyBorder="1" applyAlignment="1">
      <alignment vertical="center" wrapText="1"/>
    </xf>
    <xf numFmtId="176" fontId="11" fillId="0" borderId="2" xfId="9" applyNumberFormat="1" applyFont="1" applyBorder="1" applyAlignment="1">
      <alignment horizontal="right" vertical="center" wrapText="1"/>
    </xf>
    <xf numFmtId="176" fontId="11" fillId="0" borderId="2" xfId="9" applyNumberFormat="1" applyFont="1" applyBorder="1" applyAlignment="1">
      <alignment horizontal="right" wrapText="1"/>
    </xf>
    <xf numFmtId="176" fontId="11" fillId="0" borderId="16" xfId="9" applyNumberFormat="1" applyFont="1" applyBorder="1" applyAlignment="1">
      <alignment horizontal="right" wrapText="1"/>
    </xf>
    <xf numFmtId="176" fontId="11" fillId="0" borderId="6" xfId="9" applyNumberFormat="1" applyFont="1" applyBorder="1" applyAlignment="1">
      <alignment horizontal="right" wrapText="1"/>
    </xf>
    <xf numFmtId="0" fontId="7" fillId="0" borderId="3" xfId="12" applyFont="1" applyBorder="1" applyAlignment="1">
      <alignment horizontal="left" vertical="center" wrapText="1"/>
    </xf>
    <xf numFmtId="177" fontId="11" fillId="0" borderId="3" xfId="9" applyNumberFormat="1" applyFont="1" applyBorder="1" applyAlignment="1">
      <alignment horizontal="center" vertical="center" wrapText="1"/>
    </xf>
    <xf numFmtId="0" fontId="7" fillId="0" borderId="3" xfId="9" applyFont="1" applyBorder="1" applyAlignment="1">
      <alignment horizontal="center" vertical="center" wrapText="1"/>
    </xf>
    <xf numFmtId="179" fontId="26" fillId="0" borderId="2" xfId="1" applyNumberFormat="1" applyFont="1" applyFill="1" applyBorder="1" applyAlignment="1" applyProtection="1">
      <alignment horizontal="center" vertical="center" wrapText="1"/>
    </xf>
    <xf numFmtId="10" fontId="28" fillId="0" borderId="2" xfId="13" applyNumberFormat="1" applyFont="1" applyBorder="1" applyAlignment="1">
      <alignment horizontal="right" vertical="center"/>
    </xf>
    <xf numFmtId="0" fontId="41" fillId="0" borderId="2" xfId="12" applyFont="1" applyBorder="1" applyAlignment="1">
      <alignment horizontal="left" vertical="center" wrapText="1"/>
    </xf>
    <xf numFmtId="0" fontId="28" fillId="0" borderId="2" xfId="12" applyFont="1" applyBorder="1" applyAlignment="1">
      <alignment horizontal="center" vertical="center" wrapText="1"/>
    </xf>
    <xf numFmtId="0" fontId="17" fillId="0" borderId="2" xfId="12" applyFont="1" applyBorder="1" applyAlignment="1">
      <alignment horizontal="center" vertical="center" wrapText="1"/>
    </xf>
    <xf numFmtId="0" fontId="10" fillId="0" borderId="2" xfId="12" applyFont="1" applyBorder="1" applyAlignment="1">
      <alignment horizontal="left" vertical="center" wrapText="1"/>
    </xf>
    <xf numFmtId="3" fontId="33" fillId="3" borderId="6" xfId="9" applyNumberFormat="1" applyFont="1" applyFill="1" applyBorder="1" applyAlignment="1">
      <alignment vertical="center"/>
    </xf>
    <xf numFmtId="3" fontId="33" fillId="3" borderId="4" xfId="9" applyNumberFormat="1" applyFont="1" applyFill="1" applyBorder="1" applyAlignment="1">
      <alignment vertical="center"/>
    </xf>
    <xf numFmtId="3" fontId="33" fillId="0" borderId="6" xfId="9" applyNumberFormat="1" applyFont="1" applyBorder="1" applyAlignment="1">
      <alignment vertical="center"/>
    </xf>
    <xf numFmtId="3" fontId="59" fillId="8" borderId="4" xfId="27" applyNumberFormat="1" applyFont="1" applyFill="1" applyBorder="1">
      <alignment vertical="center"/>
    </xf>
    <xf numFmtId="0" fontId="10" fillId="0" borderId="15" xfId="12" applyFont="1" applyBorder="1" applyAlignment="1">
      <alignment horizontal="left" vertical="center"/>
    </xf>
    <xf numFmtId="38" fontId="9" fillId="3" borderId="25" xfId="9" applyNumberFormat="1" applyFont="1" applyFill="1" applyBorder="1" applyAlignment="1">
      <alignment vertical="center"/>
    </xf>
    <xf numFmtId="176" fontId="9" fillId="3" borderId="36" xfId="9" applyNumberFormat="1" applyFont="1" applyFill="1" applyBorder="1" applyAlignment="1">
      <alignment vertical="center"/>
    </xf>
    <xf numFmtId="176" fontId="9" fillId="0" borderId="25" xfId="9" applyNumberFormat="1" applyFont="1" applyBorder="1" applyAlignment="1">
      <alignment vertical="center"/>
    </xf>
    <xf numFmtId="176" fontId="9" fillId="3" borderId="25" xfId="9" applyNumberFormat="1" applyFont="1" applyFill="1" applyBorder="1" applyAlignment="1">
      <alignment vertical="center"/>
    </xf>
    <xf numFmtId="186" fontId="58" fillId="8" borderId="36" xfId="27" applyNumberFormat="1" applyFont="1" applyFill="1" applyBorder="1">
      <alignment vertical="center"/>
    </xf>
    <xf numFmtId="38" fontId="9" fillId="3" borderId="16" xfId="9" applyNumberFormat="1" applyFont="1" applyFill="1" applyBorder="1" applyAlignment="1">
      <alignment vertical="center"/>
    </xf>
    <xf numFmtId="38" fontId="9" fillId="3" borderId="6" xfId="9" applyNumberFormat="1" applyFont="1" applyFill="1" applyBorder="1" applyAlignment="1">
      <alignment vertical="center"/>
    </xf>
    <xf numFmtId="176" fontId="9" fillId="3" borderId="12" xfId="9" applyNumberFormat="1" applyFont="1" applyFill="1" applyBorder="1" applyAlignment="1">
      <alignment vertical="center"/>
    </xf>
    <xf numFmtId="176" fontId="9" fillId="3" borderId="4" xfId="9" applyNumberFormat="1" applyFont="1" applyFill="1" applyBorder="1" applyAlignment="1">
      <alignment vertical="center"/>
    </xf>
    <xf numFmtId="176" fontId="9" fillId="0" borderId="16" xfId="9" applyNumberFormat="1" applyFont="1" applyBorder="1" applyAlignment="1">
      <alignment vertical="center"/>
    </xf>
    <xf numFmtId="176" fontId="9" fillId="0" borderId="6" xfId="9" applyNumberFormat="1" applyFont="1" applyBorder="1" applyAlignment="1">
      <alignment vertical="center"/>
    </xf>
    <xf numFmtId="176" fontId="9" fillId="3" borderId="16" xfId="9" applyNumberFormat="1" applyFont="1" applyFill="1" applyBorder="1" applyAlignment="1">
      <alignment vertical="center"/>
    </xf>
    <xf numFmtId="176" fontId="9" fillId="3" borderId="6" xfId="9" applyNumberFormat="1" applyFont="1" applyFill="1" applyBorder="1" applyAlignment="1">
      <alignment vertical="center"/>
    </xf>
    <xf numFmtId="186" fontId="58" fillId="8" borderId="12" xfId="27" applyNumberFormat="1" applyFont="1" applyFill="1" applyBorder="1">
      <alignment vertical="center"/>
    </xf>
    <xf numFmtId="186" fontId="58" fillId="8" borderId="4" xfId="27" applyNumberFormat="1" applyFont="1" applyFill="1" applyBorder="1">
      <alignment vertical="center"/>
    </xf>
    <xf numFmtId="38" fontId="9" fillId="3" borderId="5" xfId="9" applyNumberFormat="1" applyFont="1" applyFill="1" applyBorder="1" applyAlignment="1">
      <alignment vertical="center"/>
    </xf>
    <xf numFmtId="176" fontId="9" fillId="3" borderId="11" xfId="9" applyNumberFormat="1" applyFont="1" applyFill="1" applyBorder="1" applyAlignment="1">
      <alignment vertical="center"/>
    </xf>
    <xf numFmtId="176" fontId="9" fillId="0" borderId="5" xfId="9" applyNumberFormat="1" applyFont="1" applyBorder="1" applyAlignment="1">
      <alignment vertical="center"/>
    </xf>
    <xf numFmtId="176" fontId="9" fillId="3" borderId="5" xfId="9" applyNumberFormat="1" applyFont="1" applyFill="1" applyBorder="1" applyAlignment="1">
      <alignment vertical="center"/>
    </xf>
    <xf numFmtId="186" fontId="58" fillId="8" borderId="11" xfId="27" applyNumberFormat="1" applyFont="1" applyFill="1" applyBorder="1">
      <alignment vertical="center"/>
    </xf>
    <xf numFmtId="0" fontId="33" fillId="3" borderId="16" xfId="9" applyFont="1" applyFill="1" applyBorder="1" applyAlignment="1">
      <alignment vertical="center"/>
    </xf>
    <xf numFmtId="0" fontId="33" fillId="3" borderId="6" xfId="9" applyFont="1" applyFill="1" applyBorder="1" applyAlignment="1">
      <alignment vertical="center"/>
    </xf>
    <xf numFmtId="0" fontId="33" fillId="3" borderId="12" xfId="9" applyFont="1" applyFill="1" applyBorder="1" applyAlignment="1">
      <alignment vertical="center"/>
    </xf>
    <xf numFmtId="0" fontId="33" fillId="3" borderId="4" xfId="9" applyFont="1" applyFill="1" applyBorder="1" applyAlignment="1">
      <alignment vertical="center"/>
    </xf>
    <xf numFmtId="0" fontId="33" fillId="0" borderId="16" xfId="9" applyFont="1" applyBorder="1" applyAlignment="1">
      <alignment vertical="center"/>
    </xf>
    <xf numFmtId="0" fontId="33" fillId="0" borderId="6" xfId="9" applyFont="1" applyBorder="1" applyAlignment="1">
      <alignment vertical="center"/>
    </xf>
    <xf numFmtId="0" fontId="59" fillId="8" borderId="12" xfId="27" applyNumberFormat="1" applyFont="1" applyFill="1" applyBorder="1">
      <alignment vertical="center"/>
    </xf>
    <xf numFmtId="0" fontId="59" fillId="8" borderId="4" xfId="27" applyNumberFormat="1" applyFont="1" applyFill="1" applyBorder="1">
      <alignment vertical="center"/>
    </xf>
    <xf numFmtId="0" fontId="9" fillId="3" borderId="25" xfId="1" applyNumberFormat="1" applyFont="1" applyFill="1" applyBorder="1" applyAlignment="1" applyProtection="1">
      <alignment vertical="center"/>
      <protection locked="0"/>
    </xf>
    <xf numFmtId="0" fontId="9" fillId="3" borderId="36" xfId="1" applyNumberFormat="1" applyFont="1" applyFill="1" applyBorder="1" applyAlignment="1" applyProtection="1">
      <alignment vertical="center"/>
      <protection locked="0"/>
    </xf>
    <xf numFmtId="0" fontId="9" fillId="0" borderId="25" xfId="1" applyNumberFormat="1" applyFont="1" applyFill="1" applyBorder="1" applyAlignment="1" applyProtection="1">
      <alignment vertical="center"/>
      <protection locked="0"/>
    </xf>
    <xf numFmtId="0" fontId="58" fillId="8" borderId="36" xfId="27" applyNumberFormat="1" applyFont="1" applyFill="1" applyBorder="1" applyProtection="1">
      <alignment vertical="center"/>
      <protection locked="0"/>
    </xf>
    <xf numFmtId="0" fontId="9" fillId="3" borderId="5" xfId="1" applyNumberFormat="1" applyFont="1" applyFill="1" applyBorder="1" applyAlignment="1" applyProtection="1">
      <alignment vertical="center"/>
      <protection locked="0"/>
    </xf>
    <xf numFmtId="0" fontId="9" fillId="3" borderId="11" xfId="1" applyNumberFormat="1" applyFont="1" applyFill="1" applyBorder="1" applyAlignment="1" applyProtection="1">
      <alignment vertical="center"/>
      <protection locked="0"/>
    </xf>
    <xf numFmtId="0" fontId="9" fillId="0" borderId="5" xfId="1" applyNumberFormat="1" applyFont="1" applyFill="1" applyBorder="1" applyAlignment="1" applyProtection="1">
      <alignment vertical="center"/>
      <protection locked="0"/>
    </xf>
    <xf numFmtId="0" fontId="58" fillId="8" borderId="11" xfId="27" applyNumberFormat="1" applyFont="1" applyFill="1" applyBorder="1" applyProtection="1">
      <alignment vertical="center"/>
      <protection locked="0"/>
    </xf>
    <xf numFmtId="3" fontId="33" fillId="3" borderId="16" xfId="9" applyNumberFormat="1" applyFont="1" applyFill="1" applyBorder="1" applyAlignment="1">
      <alignment vertical="center"/>
    </xf>
    <xf numFmtId="3" fontId="33" fillId="3" borderId="12" xfId="9" applyNumberFormat="1" applyFont="1" applyFill="1" applyBorder="1" applyAlignment="1">
      <alignment vertical="center"/>
    </xf>
    <xf numFmtId="3" fontId="33" fillId="0" borderId="16" xfId="9" applyNumberFormat="1" applyFont="1" applyBorder="1" applyAlignment="1">
      <alignment vertical="center"/>
    </xf>
    <xf numFmtId="3" fontId="59" fillId="8" borderId="12" xfId="27" applyNumberFormat="1" applyFont="1" applyFill="1" applyBorder="1">
      <alignment vertical="center"/>
    </xf>
    <xf numFmtId="56" fontId="37" fillId="3" borderId="22" xfId="9" applyNumberFormat="1" applyFont="1" applyFill="1" applyBorder="1" applyAlignment="1">
      <alignment vertical="center"/>
    </xf>
    <xf numFmtId="0" fontId="33" fillId="3" borderId="6" xfId="9" applyFont="1" applyFill="1" applyBorder="1" applyAlignment="1">
      <alignment horizontal="center" vertical="center"/>
    </xf>
    <xf numFmtId="0" fontId="33" fillId="3" borderId="4" xfId="9" applyFont="1" applyFill="1" applyBorder="1" applyAlignment="1">
      <alignment horizontal="center" vertical="center"/>
    </xf>
    <xf numFmtId="3" fontId="33" fillId="3" borderId="9" xfId="9" applyNumberFormat="1" applyFont="1" applyFill="1" applyBorder="1" applyAlignment="1">
      <alignment vertical="center"/>
    </xf>
    <xf numFmtId="0" fontId="59" fillId="8" borderId="6" xfId="27" applyNumberFormat="1" applyFont="1" applyFill="1" applyBorder="1" applyAlignment="1">
      <alignment horizontal="center" vertical="center"/>
    </xf>
    <xf numFmtId="0" fontId="13" fillId="3" borderId="6" xfId="0" applyFont="1" applyFill="1" applyBorder="1" applyAlignment="1">
      <alignment vertical="top" wrapText="1"/>
    </xf>
    <xf numFmtId="0" fontId="13" fillId="3" borderId="4" xfId="0" applyFont="1" applyFill="1" applyBorder="1" applyAlignment="1">
      <alignment vertical="top" wrapText="1"/>
    </xf>
    <xf numFmtId="0" fontId="13" fillId="0" borderId="4" xfId="0" applyFont="1" applyBorder="1" applyAlignment="1">
      <alignment vertical="top" wrapText="1"/>
    </xf>
    <xf numFmtId="0" fontId="13" fillId="3" borderId="9" xfId="0" applyFont="1" applyFill="1" applyBorder="1" applyAlignment="1">
      <alignment vertical="top" wrapText="1"/>
    </xf>
    <xf numFmtId="0" fontId="11" fillId="3" borderId="6" xfId="0" applyFont="1" applyFill="1" applyBorder="1" applyAlignment="1">
      <alignment vertical="top" wrapText="1"/>
    </xf>
    <xf numFmtId="0" fontId="10" fillId="3" borderId="10" xfId="12" applyFont="1" applyFill="1" applyBorder="1" applyAlignment="1">
      <alignment horizontal="left" vertical="center"/>
    </xf>
    <xf numFmtId="0" fontId="11" fillId="3" borderId="4" xfId="0" applyFont="1" applyFill="1" applyBorder="1" applyAlignment="1">
      <alignment vertical="top" wrapText="1"/>
    </xf>
    <xf numFmtId="0" fontId="7" fillId="0" borderId="6" xfId="9" applyFont="1" applyBorder="1" applyAlignment="1">
      <alignment vertical="top" wrapText="1"/>
    </xf>
    <xf numFmtId="0" fontId="62" fillId="8" borderId="4" xfId="0" applyFont="1" applyFill="1" applyBorder="1" applyAlignment="1">
      <alignment vertical="top" wrapText="1"/>
    </xf>
    <xf numFmtId="0" fontId="13" fillId="0" borderId="6" xfId="0" applyFont="1" applyBorder="1" applyAlignment="1">
      <alignment vertical="top" wrapText="1"/>
    </xf>
    <xf numFmtId="0" fontId="15" fillId="0" borderId="4" xfId="9" applyBorder="1" applyAlignment="1">
      <alignment vertical="top" wrapText="1"/>
    </xf>
    <xf numFmtId="0" fontId="11" fillId="2" borderId="6" xfId="9" applyFont="1" applyFill="1" applyBorder="1" applyAlignment="1">
      <alignment horizontal="left" vertical="center" wrapText="1"/>
    </xf>
    <xf numFmtId="0" fontId="9" fillId="3" borderId="16" xfId="10" applyFont="1" applyFill="1" applyBorder="1" applyAlignment="1">
      <alignment vertical="top" wrapText="1"/>
    </xf>
    <xf numFmtId="9" fontId="10" fillId="3" borderId="6" xfId="12" applyNumberFormat="1" applyFont="1" applyFill="1" applyBorder="1" applyAlignment="1">
      <alignment horizontal="left" vertical="top" wrapText="1"/>
    </xf>
    <xf numFmtId="3" fontId="9" fillId="3" borderId="12" xfId="10" applyNumberFormat="1" applyFont="1" applyFill="1" applyBorder="1" applyAlignment="1">
      <alignment vertical="top" wrapText="1"/>
    </xf>
    <xf numFmtId="9" fontId="10" fillId="3" borderId="4" xfId="12" applyNumberFormat="1" applyFont="1" applyFill="1" applyBorder="1" applyAlignment="1">
      <alignment horizontal="left" vertical="top" wrapText="1"/>
    </xf>
    <xf numFmtId="38" fontId="9" fillId="0" borderId="12" xfId="25" applyFont="1" applyFill="1" applyBorder="1" applyAlignment="1">
      <alignment vertical="top" wrapText="1"/>
    </xf>
    <xf numFmtId="9" fontId="10" fillId="0" borderId="4" xfId="12" applyNumberFormat="1" applyFont="1" applyBorder="1" applyAlignment="1">
      <alignment horizontal="left" vertical="top" wrapText="1"/>
    </xf>
    <xf numFmtId="38" fontId="9" fillId="3" borderId="16" xfId="25" applyFont="1" applyFill="1" applyBorder="1" applyAlignment="1">
      <alignment vertical="top" wrapText="1"/>
    </xf>
    <xf numFmtId="3" fontId="9" fillId="3" borderId="42" xfId="10" applyNumberFormat="1" applyFont="1" applyFill="1" applyBorder="1" applyAlignment="1">
      <alignment vertical="top" wrapText="1"/>
    </xf>
    <xf numFmtId="177" fontId="10" fillId="3" borderId="9" xfId="12" applyNumberFormat="1" applyFont="1" applyFill="1" applyBorder="1" applyAlignment="1">
      <alignment horizontal="left" vertical="top" wrapText="1"/>
    </xf>
    <xf numFmtId="3" fontId="9" fillId="3" borderId="16" xfId="10" applyNumberFormat="1" applyFont="1" applyFill="1" applyBorder="1" applyAlignment="1">
      <alignment vertical="top" wrapText="1"/>
    </xf>
    <xf numFmtId="177" fontId="10" fillId="3" borderId="6" xfId="12" applyNumberFormat="1" applyFont="1" applyFill="1" applyBorder="1" applyAlignment="1">
      <alignment horizontal="left" vertical="top" wrapText="1"/>
    </xf>
    <xf numFmtId="178" fontId="9" fillId="3" borderId="16" xfId="10" applyNumberFormat="1" applyFont="1" applyFill="1" applyBorder="1" applyAlignment="1">
      <alignment vertical="top" wrapText="1"/>
    </xf>
    <xf numFmtId="178" fontId="9" fillId="3" borderId="12" xfId="10" applyNumberFormat="1" applyFont="1" applyFill="1" applyBorder="1" applyAlignment="1">
      <alignment vertical="top" wrapText="1"/>
    </xf>
    <xf numFmtId="0" fontId="10" fillId="3" borderId="6" xfId="12" applyFont="1" applyFill="1" applyBorder="1" applyAlignment="1">
      <alignment horizontal="left" vertical="top" wrapText="1"/>
    </xf>
    <xf numFmtId="0" fontId="10" fillId="0" borderId="6" xfId="12" applyFont="1" applyBorder="1" applyAlignment="1">
      <alignment horizontal="left" vertical="top" wrapText="1"/>
    </xf>
    <xf numFmtId="38" fontId="58" fillId="0" borderId="12" xfId="25" applyFont="1" applyBorder="1" applyAlignment="1">
      <alignment vertical="top" wrapText="1"/>
    </xf>
    <xf numFmtId="9" fontId="59" fillId="8" borderId="4" xfId="27" applyNumberFormat="1" applyFont="1" applyFill="1" applyBorder="1" applyAlignment="1">
      <alignment horizontal="left" vertical="top" wrapText="1"/>
    </xf>
    <xf numFmtId="38" fontId="9" fillId="3" borderId="12" xfId="25" applyFont="1" applyFill="1" applyBorder="1" applyAlignment="1">
      <alignment vertical="top" wrapText="1"/>
    </xf>
    <xf numFmtId="0" fontId="10" fillId="3" borderId="4" xfId="12" applyFont="1" applyFill="1" applyBorder="1" applyAlignment="1">
      <alignment horizontal="left" vertical="top" wrapText="1"/>
    </xf>
    <xf numFmtId="0" fontId="13" fillId="0" borderId="25" xfId="9" applyFont="1" applyBorder="1" applyAlignment="1">
      <alignment vertical="center" textRotation="255" wrapText="1"/>
    </xf>
    <xf numFmtId="0" fontId="9" fillId="3" borderId="25" xfId="9" applyFont="1" applyFill="1" applyBorder="1" applyAlignment="1">
      <alignment vertical="top" wrapText="1"/>
    </xf>
    <xf numFmtId="0" fontId="9" fillId="0" borderId="36" xfId="9" applyFont="1" applyBorder="1" applyAlignment="1">
      <alignment vertical="top" wrapText="1"/>
    </xf>
    <xf numFmtId="0" fontId="9" fillId="3" borderId="47" xfId="9" applyFont="1" applyFill="1" applyBorder="1" applyAlignment="1">
      <alignment vertical="top" wrapText="1"/>
    </xf>
    <xf numFmtId="0" fontId="9" fillId="0" borderId="25" xfId="9" applyFont="1" applyBorder="1" applyAlignment="1">
      <alignment vertical="top" wrapText="1"/>
    </xf>
    <xf numFmtId="0" fontId="58" fillId="8" borderId="36" xfId="27" applyNumberFormat="1" applyFont="1" applyFill="1" applyBorder="1" applyAlignment="1">
      <alignment vertical="top" wrapText="1"/>
    </xf>
    <xf numFmtId="0" fontId="10" fillId="3" borderId="16" xfId="12" applyFont="1" applyFill="1" applyBorder="1" applyAlignment="1">
      <alignment vertical="top" wrapText="1"/>
    </xf>
    <xf numFmtId="0" fontId="10" fillId="3" borderId="6" xfId="12" applyFont="1" applyFill="1" applyBorder="1" applyAlignment="1">
      <alignment vertical="top" wrapText="1"/>
    </xf>
    <xf numFmtId="0" fontId="10" fillId="3" borderId="4" xfId="12" applyFont="1" applyFill="1" applyBorder="1" applyAlignment="1">
      <alignment vertical="top" wrapText="1"/>
    </xf>
    <xf numFmtId="0" fontId="10" fillId="0" borderId="4" xfId="12" applyFont="1" applyBorder="1" applyAlignment="1">
      <alignment vertical="top" wrapText="1"/>
    </xf>
    <xf numFmtId="0" fontId="10" fillId="3" borderId="9" xfId="12" applyFont="1" applyFill="1" applyBorder="1" applyAlignment="1">
      <alignment vertical="top" wrapText="1"/>
    </xf>
    <xf numFmtId="0" fontId="10" fillId="0" borderId="6" xfId="12" applyFont="1" applyBorder="1" applyAlignment="1">
      <alignment vertical="top" wrapText="1"/>
    </xf>
    <xf numFmtId="0" fontId="59" fillId="0" borderId="4" xfId="27" applyNumberFormat="1" applyFont="1" applyBorder="1" applyAlignment="1">
      <alignment vertical="top" wrapText="1"/>
    </xf>
    <xf numFmtId="9" fontId="10" fillId="3" borderId="6" xfId="12" applyNumberFormat="1" applyFont="1" applyFill="1" applyBorder="1" applyAlignment="1">
      <alignment vertical="top" wrapText="1"/>
    </xf>
    <xf numFmtId="0" fontId="16" fillId="3" borderId="6" xfId="9" applyFont="1" applyFill="1" applyBorder="1" applyAlignment="1">
      <alignment vertical="center"/>
    </xf>
    <xf numFmtId="0" fontId="16" fillId="3" borderId="4" xfId="9" applyFont="1" applyFill="1" applyBorder="1"/>
    <xf numFmtId="0" fontId="16" fillId="0" borderId="4" xfId="9" applyFont="1" applyBorder="1"/>
    <xf numFmtId="0" fontId="16" fillId="3" borderId="34" xfId="9" applyFont="1" applyFill="1" applyBorder="1" applyAlignment="1">
      <alignment horizontal="left" vertical="center" wrapText="1"/>
    </xf>
    <xf numFmtId="0" fontId="16" fillId="3" borderId="6" xfId="9" applyFont="1" applyFill="1" applyBorder="1"/>
    <xf numFmtId="0" fontId="16" fillId="3" borderId="4" xfId="9" applyFont="1" applyFill="1" applyBorder="1" applyAlignment="1">
      <alignment vertical="center" wrapText="1"/>
    </xf>
    <xf numFmtId="0" fontId="16" fillId="3" borderId="9" xfId="9" applyFont="1" applyFill="1" applyBorder="1" applyAlignment="1">
      <alignment vertical="center" wrapText="1"/>
    </xf>
    <xf numFmtId="0" fontId="77" fillId="3" borderId="6" xfId="9" applyFont="1" applyFill="1" applyBorder="1" applyAlignment="1">
      <alignment vertical="center" wrapText="1"/>
    </xf>
    <xf numFmtId="0" fontId="77" fillId="3" borderId="6" xfId="9" applyFont="1" applyFill="1" applyBorder="1" applyAlignment="1">
      <alignment horizontal="left" vertical="top" wrapText="1"/>
    </xf>
    <xf numFmtId="0" fontId="77" fillId="3" borderId="4" xfId="9" applyFont="1" applyFill="1" applyBorder="1"/>
    <xf numFmtId="0" fontId="77" fillId="3" borderId="6" xfId="9" applyFont="1" applyFill="1" applyBorder="1"/>
    <xf numFmtId="0" fontId="77" fillId="0" borderId="4" xfId="9" applyFont="1" applyBorder="1"/>
    <xf numFmtId="0" fontId="78" fillId="9" borderId="4" xfId="27" applyNumberFormat="1" applyFont="1" applyFill="1" applyBorder="1" applyAlignment="1"/>
    <xf numFmtId="0" fontId="77" fillId="3" borderId="4" xfId="9" applyFont="1" applyFill="1" applyBorder="1" applyAlignment="1">
      <alignment horizontal="left" vertical="top" wrapText="1"/>
    </xf>
    <xf numFmtId="0" fontId="16" fillId="3" borderId="6" xfId="9" applyFont="1" applyFill="1" applyBorder="1" applyAlignment="1">
      <alignment horizontal="left" vertical="center"/>
    </xf>
    <xf numFmtId="0" fontId="10" fillId="0" borderId="10" xfId="12" applyFont="1" applyBorder="1" applyAlignment="1">
      <alignment horizontal="left" vertical="center"/>
    </xf>
    <xf numFmtId="0" fontId="33" fillId="3" borderId="25" xfId="9" applyFont="1" applyFill="1" applyBorder="1" applyAlignment="1">
      <alignment horizontal="center" vertical="center"/>
    </xf>
    <xf numFmtId="0" fontId="33" fillId="3" borderId="36" xfId="9" applyFont="1" applyFill="1" applyBorder="1" applyAlignment="1">
      <alignment horizontal="center" vertical="center"/>
    </xf>
    <xf numFmtId="0" fontId="33" fillId="0" borderId="36" xfId="9" applyFont="1" applyBorder="1" applyAlignment="1">
      <alignment horizontal="center"/>
    </xf>
    <xf numFmtId="0" fontId="33" fillId="3" borderId="47" xfId="9" applyFont="1" applyFill="1" applyBorder="1" applyAlignment="1">
      <alignment horizontal="center" vertical="center"/>
    </xf>
    <xf numFmtId="0" fontId="31" fillId="3" borderId="25" xfId="9" applyFont="1" applyFill="1" applyBorder="1" applyAlignment="1">
      <alignment horizontal="center"/>
    </xf>
    <xf numFmtId="0" fontId="21" fillId="9" borderId="36" xfId="27" applyNumberFormat="1" applyFont="1" applyFill="1" applyBorder="1" applyAlignment="1">
      <alignment horizontal="center" vertical="center"/>
    </xf>
    <xf numFmtId="0" fontId="33" fillId="3" borderId="36" xfId="9" applyFont="1" applyFill="1" applyBorder="1" applyAlignment="1">
      <alignment horizontal="center"/>
    </xf>
    <xf numFmtId="0" fontId="33" fillId="3" borderId="25" xfId="9" applyFont="1" applyFill="1" applyBorder="1" applyAlignment="1">
      <alignment horizontal="center" vertical="center" wrapText="1"/>
    </xf>
    <xf numFmtId="0" fontId="33" fillId="3" borderId="4" xfId="9" applyFont="1" applyFill="1" applyBorder="1"/>
    <xf numFmtId="0" fontId="33" fillId="0" borderId="4" xfId="9" applyFont="1" applyBorder="1"/>
    <xf numFmtId="0" fontId="9" fillId="3" borderId="6" xfId="9" applyFont="1" applyFill="1" applyBorder="1" applyAlignment="1">
      <alignment horizontal="center" vertical="center"/>
    </xf>
    <xf numFmtId="0" fontId="33" fillId="3" borderId="6" xfId="9" applyFont="1" applyFill="1" applyBorder="1"/>
    <xf numFmtId="0" fontId="11" fillId="3" borderId="6" xfId="0" applyFont="1" applyFill="1" applyBorder="1">
      <alignment vertical="center"/>
    </xf>
    <xf numFmtId="0" fontId="10" fillId="3" borderId="6" xfId="9" applyFont="1" applyFill="1" applyBorder="1" applyAlignment="1">
      <alignment horizontal="center" vertical="center"/>
    </xf>
    <xf numFmtId="0" fontId="9" fillId="2" borderId="6" xfId="1" applyNumberFormat="1" applyFont="1" applyFill="1" applyBorder="1" applyAlignment="1">
      <alignment horizontal="center" vertical="center" wrapText="1"/>
    </xf>
    <xf numFmtId="0" fontId="9" fillId="0" borderId="6" xfId="9" applyFont="1" applyBorder="1" applyAlignment="1">
      <alignment horizontal="center" vertical="center"/>
    </xf>
    <xf numFmtId="0" fontId="10" fillId="3" borderId="29" xfId="9" applyFont="1" applyFill="1" applyBorder="1" applyAlignment="1">
      <alignment horizontal="center" vertical="center"/>
    </xf>
    <xf numFmtId="0" fontId="10" fillId="3" borderId="6" xfId="9" applyFont="1" applyFill="1" applyBorder="1" applyAlignment="1">
      <alignment vertical="center"/>
    </xf>
    <xf numFmtId="0" fontId="59" fillId="9" borderId="6" xfId="27" applyNumberFormat="1" applyFont="1" applyFill="1" applyBorder="1" applyAlignment="1">
      <alignment horizontal="center" vertical="center"/>
    </xf>
    <xf numFmtId="0" fontId="11" fillId="0" borderId="38" xfId="12" applyFont="1" applyBorder="1" applyAlignment="1">
      <alignment horizontal="center" vertical="center" wrapText="1"/>
    </xf>
    <xf numFmtId="0" fontId="9" fillId="4" borderId="25" xfId="9" applyFont="1" applyFill="1" applyBorder="1" applyAlignment="1">
      <alignment vertical="center"/>
    </xf>
    <xf numFmtId="0" fontId="9" fillId="4" borderId="36" xfId="9" applyFont="1" applyFill="1" applyBorder="1" applyAlignment="1">
      <alignment vertical="center"/>
    </xf>
    <xf numFmtId="0" fontId="9" fillId="0" borderId="25" xfId="9" applyFont="1" applyBorder="1" applyAlignment="1">
      <alignment vertical="center"/>
    </xf>
    <xf numFmtId="0" fontId="9" fillId="4" borderId="25" xfId="9" applyFont="1" applyFill="1" applyBorder="1" applyAlignment="1">
      <alignment vertical="center" shrinkToFit="1"/>
    </xf>
    <xf numFmtId="0" fontId="58" fillId="9" borderId="36" xfId="27" applyNumberFormat="1" applyFont="1" applyFill="1" applyBorder="1">
      <alignment vertical="center"/>
    </xf>
    <xf numFmtId="0" fontId="21" fillId="4" borderId="6" xfId="9" applyFont="1" applyFill="1" applyBorder="1" applyAlignment="1">
      <alignment vertical="center" wrapText="1"/>
    </xf>
    <xf numFmtId="0" fontId="21" fillId="4" borderId="4" xfId="9" applyFont="1" applyFill="1" applyBorder="1" applyAlignment="1">
      <alignment vertical="center" wrapText="1"/>
    </xf>
    <xf numFmtId="0" fontId="21" fillId="4" borderId="4" xfId="9" applyFont="1" applyFill="1" applyBorder="1" applyAlignment="1">
      <alignment vertical="center"/>
    </xf>
    <xf numFmtId="0" fontId="9" fillId="0" borderId="6" xfId="9" applyFont="1" applyBorder="1" applyAlignment="1">
      <alignment vertical="center" wrapText="1"/>
    </xf>
    <xf numFmtId="0" fontId="59" fillId="9" borderId="4" xfId="27" applyNumberFormat="1" applyFont="1" applyFill="1" applyBorder="1" applyAlignment="1">
      <alignment vertical="center" wrapText="1"/>
    </xf>
    <xf numFmtId="0" fontId="21" fillId="4" borderId="6" xfId="9" applyFont="1" applyFill="1" applyBorder="1" applyAlignment="1">
      <alignment vertical="center"/>
    </xf>
    <xf numFmtId="0" fontId="11" fillId="3" borderId="6" xfId="0" applyFont="1" applyFill="1" applyBorder="1" applyAlignment="1">
      <alignment vertical="center" wrapText="1"/>
    </xf>
    <xf numFmtId="0" fontId="11" fillId="3" borderId="4" xfId="0" applyFont="1" applyFill="1" applyBorder="1" applyAlignment="1">
      <alignment vertical="center" wrapText="1"/>
    </xf>
    <xf numFmtId="0" fontId="11" fillId="0" borderId="6" xfId="0" applyFont="1" applyBorder="1" applyAlignment="1">
      <alignment vertical="center" wrapText="1"/>
    </xf>
    <xf numFmtId="0" fontId="11" fillId="3" borderId="4" xfId="0" applyFont="1" applyFill="1" applyBorder="1">
      <alignment vertical="center"/>
    </xf>
    <xf numFmtId="0" fontId="11" fillId="0" borderId="4" xfId="0" applyFont="1" applyBorder="1">
      <alignment vertical="center"/>
    </xf>
    <xf numFmtId="0" fontId="11" fillId="3" borderId="6" xfId="0" applyFont="1" applyFill="1" applyBorder="1" applyAlignment="1">
      <alignment horizontal="center" vertical="center" wrapText="1"/>
    </xf>
    <xf numFmtId="0" fontId="26" fillId="7" borderId="25" xfId="9" applyFont="1" applyFill="1" applyBorder="1" applyAlignment="1">
      <alignment horizontal="left" vertical="center" wrapText="1"/>
    </xf>
    <xf numFmtId="0" fontId="26" fillId="0" borderId="25" xfId="9" applyFont="1" applyBorder="1" applyAlignment="1">
      <alignment horizontal="left" vertical="center" wrapText="1"/>
    </xf>
    <xf numFmtId="0" fontId="19" fillId="9" borderId="36" xfId="27" applyNumberFormat="1" applyFont="1" applyFill="1" applyBorder="1" applyAlignment="1">
      <alignment horizontal="left" vertical="center" wrapText="1"/>
    </xf>
    <xf numFmtId="0" fontId="26" fillId="7" borderId="25" xfId="9" applyFont="1" applyFill="1" applyBorder="1" applyAlignment="1">
      <alignment horizontal="left" vertical="top" wrapText="1"/>
    </xf>
    <xf numFmtId="0" fontId="10" fillId="3" borderId="50" xfId="12" applyFont="1" applyFill="1" applyBorder="1" applyAlignment="1">
      <alignment horizontal="left" vertical="center"/>
    </xf>
    <xf numFmtId="0" fontId="10" fillId="0" borderId="50" xfId="12" applyFont="1" applyBorder="1" applyAlignment="1">
      <alignment horizontal="left" vertical="center"/>
    </xf>
    <xf numFmtId="0" fontId="9" fillId="0" borderId="50" xfId="12" applyBorder="1" applyAlignment="1">
      <alignment horizontal="left" vertical="center"/>
    </xf>
    <xf numFmtId="0" fontId="88" fillId="12" borderId="0" xfId="9" applyFont="1" applyFill="1" applyAlignment="1">
      <alignment vertical="center"/>
    </xf>
    <xf numFmtId="0" fontId="79" fillId="12" borderId="0" xfId="9" applyFont="1" applyFill="1" applyAlignment="1">
      <alignment vertical="center"/>
    </xf>
    <xf numFmtId="176" fontId="19" fillId="8" borderId="2" xfId="27" applyNumberFormat="1" applyFont="1" applyFill="1" applyBorder="1" applyAlignment="1">
      <alignment horizontal="right" vertical="center" wrapText="1"/>
    </xf>
    <xf numFmtId="176" fontId="11" fillId="0" borderId="2" xfId="27" applyNumberFormat="1" applyFont="1" applyBorder="1" applyAlignment="1">
      <alignment horizontal="right" vertical="center" wrapText="1"/>
    </xf>
    <xf numFmtId="176" fontId="11" fillId="8" borderId="2" xfId="27" applyNumberFormat="1" applyFont="1" applyFill="1" applyBorder="1" applyAlignment="1">
      <alignment horizontal="right" vertical="center"/>
    </xf>
    <xf numFmtId="176" fontId="19" fillId="8" borderId="2" xfId="27" applyNumberFormat="1" applyFont="1" applyFill="1" applyBorder="1" applyAlignment="1">
      <alignment horizontal="right" vertical="center" shrinkToFit="1"/>
    </xf>
    <xf numFmtId="0" fontId="10" fillId="3" borderId="6" xfId="9" applyFont="1" applyFill="1" applyBorder="1"/>
    <xf numFmtId="176" fontId="7" fillId="3" borderId="6" xfId="9" applyNumberFormat="1" applyFont="1" applyFill="1" applyBorder="1" applyAlignment="1">
      <alignment horizontal="right" vertical="center" wrapText="1"/>
    </xf>
    <xf numFmtId="176" fontId="11" fillId="0" borderId="5" xfId="9" applyNumberFormat="1" applyFont="1" applyBorder="1" applyAlignment="1">
      <alignment horizontal="right" vertical="center" wrapText="1"/>
    </xf>
    <xf numFmtId="0" fontId="5" fillId="3" borderId="5" xfId="9" applyFont="1" applyFill="1" applyBorder="1" applyAlignment="1">
      <alignment horizontal="center" vertical="center"/>
    </xf>
    <xf numFmtId="176" fontId="7" fillId="7" borderId="5" xfId="12" applyNumberFormat="1" applyFont="1" applyFill="1" applyBorder="1" applyAlignment="1">
      <alignment horizontal="right" vertical="center" wrapText="1"/>
    </xf>
    <xf numFmtId="176" fontId="11" fillId="0" borderId="5" xfId="9" applyNumberFormat="1" applyFont="1" applyBorder="1" applyAlignment="1">
      <alignment horizontal="right" vertical="center"/>
    </xf>
    <xf numFmtId="0" fontId="10" fillId="3" borderId="16" xfId="9" applyFont="1" applyFill="1" applyBorder="1" applyAlignment="1">
      <alignment horizontal="right" vertical="center" shrinkToFit="1"/>
    </xf>
    <xf numFmtId="0" fontId="7" fillId="3" borderId="6" xfId="9" applyFont="1" applyFill="1" applyBorder="1" applyAlignment="1">
      <alignment vertical="top" wrapText="1"/>
    </xf>
    <xf numFmtId="0" fontId="7" fillId="3" borderId="4" xfId="9" applyFont="1" applyFill="1" applyBorder="1" applyAlignment="1">
      <alignment vertical="top" wrapText="1"/>
    </xf>
    <xf numFmtId="0" fontId="7" fillId="0" borderId="4" xfId="9" applyFont="1" applyBorder="1" applyAlignment="1">
      <alignment vertical="top" wrapText="1"/>
    </xf>
    <xf numFmtId="0" fontId="19" fillId="8" borderId="4" xfId="0" applyFont="1" applyFill="1" applyBorder="1" applyAlignment="1">
      <alignment vertical="top" wrapText="1"/>
    </xf>
    <xf numFmtId="0" fontId="10" fillId="3" borderId="17" xfId="12" applyFont="1" applyFill="1" applyBorder="1" applyAlignment="1">
      <alignment horizontal="center" vertical="center"/>
    </xf>
    <xf numFmtId="0" fontId="10" fillId="3" borderId="18" xfId="12" applyFont="1" applyFill="1" applyBorder="1" applyAlignment="1">
      <alignment horizontal="left" vertical="center"/>
    </xf>
    <xf numFmtId="179" fontId="9" fillId="3" borderId="18" xfId="9" applyNumberFormat="1" applyFont="1" applyFill="1" applyBorder="1" applyAlignment="1">
      <alignment horizontal="center" vertical="center"/>
    </xf>
    <xf numFmtId="177" fontId="4" fillId="3" borderId="18" xfId="9" applyNumberFormat="1" applyFont="1" applyFill="1" applyBorder="1" applyAlignment="1">
      <alignment horizontal="center" vertical="center"/>
    </xf>
    <xf numFmtId="0" fontId="10" fillId="3" borderId="18" xfId="9" applyFont="1" applyFill="1" applyBorder="1" applyAlignment="1">
      <alignment horizontal="center" vertical="center"/>
    </xf>
    <xf numFmtId="0" fontId="7" fillId="3" borderId="51" xfId="9" applyFont="1" applyFill="1" applyBorder="1" applyAlignment="1">
      <alignment vertical="center"/>
    </xf>
    <xf numFmtId="0" fontId="7" fillId="3" borderId="5" xfId="12" applyFont="1" applyFill="1" applyBorder="1" applyAlignment="1">
      <alignment horizontal="left" vertical="center" wrapText="1"/>
    </xf>
    <xf numFmtId="0" fontId="7" fillId="3" borderId="11" xfId="12" applyFont="1" applyFill="1" applyBorder="1" applyAlignment="1">
      <alignment horizontal="left" vertical="center" wrapText="1"/>
    </xf>
    <xf numFmtId="0" fontId="7" fillId="0" borderId="11" xfId="12" applyFont="1" applyBorder="1" applyAlignment="1">
      <alignment horizontal="left" vertical="center" wrapText="1"/>
    </xf>
    <xf numFmtId="0" fontId="7" fillId="3" borderId="5" xfId="12" applyFont="1" applyFill="1" applyBorder="1" applyAlignment="1">
      <alignment horizontal="center" vertical="center" wrapText="1"/>
    </xf>
    <xf numFmtId="0" fontId="19" fillId="8" borderId="11" xfId="27" applyNumberFormat="1" applyFont="1" applyFill="1" applyBorder="1" applyAlignment="1">
      <alignment horizontal="left" vertical="center" wrapText="1"/>
    </xf>
    <xf numFmtId="0" fontId="10" fillId="3" borderId="54" xfId="12" applyFont="1" applyFill="1" applyBorder="1" applyAlignment="1">
      <alignment horizontal="left" vertical="center"/>
    </xf>
    <xf numFmtId="9" fontId="9" fillId="3" borderId="16" xfId="1" applyFont="1" applyFill="1" applyBorder="1" applyAlignment="1">
      <alignment horizontal="center" vertical="top" textRotation="255" wrapText="1"/>
    </xf>
    <xf numFmtId="177" fontId="11" fillId="3" borderId="16" xfId="9" applyNumberFormat="1" applyFont="1" applyFill="1" applyBorder="1" applyAlignment="1">
      <alignment horizontal="center" vertical="center"/>
    </xf>
    <xf numFmtId="177" fontId="11" fillId="3" borderId="12" xfId="9" applyNumberFormat="1" applyFont="1" applyFill="1" applyBorder="1" applyAlignment="1">
      <alignment horizontal="center" vertical="center"/>
    </xf>
    <xf numFmtId="177" fontId="11" fillId="0" borderId="16" xfId="9" applyNumberFormat="1" applyFont="1" applyBorder="1" applyAlignment="1">
      <alignment horizontal="center" vertical="center"/>
    </xf>
    <xf numFmtId="177" fontId="11" fillId="3" borderId="12" xfId="9" applyNumberFormat="1" applyFont="1" applyFill="1" applyBorder="1" applyAlignment="1">
      <alignment horizontal="center" vertical="center" wrapText="1"/>
    </xf>
    <xf numFmtId="177" fontId="89" fillId="8" borderId="12" xfId="27" applyNumberFormat="1" applyFont="1" applyFill="1" applyBorder="1" applyAlignment="1">
      <alignment horizontal="center" vertical="center"/>
    </xf>
    <xf numFmtId="177" fontId="11" fillId="3" borderId="16" xfId="9" applyNumberFormat="1" applyFont="1" applyFill="1" applyBorder="1" applyAlignment="1">
      <alignment horizontal="center" vertical="center" wrapText="1"/>
    </xf>
    <xf numFmtId="179" fontId="9" fillId="3" borderId="17" xfId="9" applyNumberFormat="1" applyFont="1" applyFill="1" applyBorder="1" applyAlignment="1">
      <alignment horizontal="center" vertical="center"/>
    </xf>
    <xf numFmtId="0" fontId="86" fillId="0" borderId="0" xfId="9" applyFont="1" applyAlignment="1">
      <alignment vertical="center"/>
    </xf>
    <xf numFmtId="0" fontId="90" fillId="10" borderId="0" xfId="9" applyFont="1" applyFill="1" applyAlignment="1">
      <alignment vertical="center"/>
    </xf>
    <xf numFmtId="0" fontId="52" fillId="10" borderId="0" xfId="9" applyFont="1" applyFill="1" applyAlignment="1">
      <alignment vertical="center"/>
    </xf>
    <xf numFmtId="38" fontId="25" fillId="0" borderId="2" xfId="4" applyFont="1" applyFill="1" applyBorder="1" applyAlignment="1" applyProtection="1">
      <alignment horizontal="center" vertical="top" textRotation="255" wrapText="1"/>
      <protection locked="0"/>
    </xf>
    <xf numFmtId="3" fontId="66" fillId="0" borderId="2" xfId="27" applyNumberFormat="1" applyFont="1" applyBorder="1" applyAlignment="1">
      <alignment horizontal="left" vertical="center" wrapText="1"/>
    </xf>
    <xf numFmtId="38" fontId="26" fillId="0" borderId="2" xfId="4" applyFont="1" applyFill="1" applyBorder="1" applyAlignment="1" applyProtection="1">
      <alignment horizontal="center" vertical="center"/>
    </xf>
    <xf numFmtId="0" fontId="66" fillId="0" borderId="2" xfId="27" applyNumberFormat="1" applyFont="1" applyBorder="1" applyAlignment="1">
      <alignment horizontal="right" vertical="center" wrapText="1"/>
    </xf>
    <xf numFmtId="191" fontId="66" fillId="8" borderId="2" xfId="27" applyNumberFormat="1" applyFont="1" applyFill="1" applyBorder="1" applyAlignment="1">
      <alignment horizontal="center" vertical="center" wrapText="1"/>
    </xf>
    <xf numFmtId="186" fontId="66" fillId="0" borderId="2" xfId="27" applyNumberFormat="1" applyFont="1" applyBorder="1" applyAlignment="1">
      <alignment horizontal="center" vertical="center" wrapText="1"/>
    </xf>
    <xf numFmtId="0" fontId="66" fillId="0" borderId="2" xfId="27" applyNumberFormat="1" applyFont="1" applyBorder="1" applyAlignment="1">
      <alignment horizontal="center" vertical="center" wrapText="1"/>
    </xf>
    <xf numFmtId="186" fontId="66" fillId="0" borderId="2" xfId="27" applyNumberFormat="1" applyFont="1" applyBorder="1" applyAlignment="1">
      <alignment horizontal="left" vertical="center" wrapText="1"/>
    </xf>
    <xf numFmtId="3" fontId="68" fillId="0" borderId="2" xfId="27" applyNumberFormat="1" applyFont="1" applyBorder="1" applyAlignment="1">
      <alignment horizontal="left" vertical="center" wrapText="1"/>
    </xf>
    <xf numFmtId="0" fontId="31" fillId="3" borderId="6" xfId="9" applyFont="1" applyFill="1" applyBorder="1" applyAlignment="1">
      <alignment horizontal="center" vertical="top" textRotation="255" wrapText="1"/>
    </xf>
    <xf numFmtId="0" fontId="15" fillId="3" borderId="6" xfId="9" applyFill="1" applyBorder="1"/>
    <xf numFmtId="0" fontId="15" fillId="0" borderId="6" xfId="9" applyBorder="1"/>
    <xf numFmtId="38" fontId="26" fillId="0" borderId="6" xfId="4" applyFont="1" applyFill="1" applyBorder="1" applyAlignment="1" applyProtection="1">
      <alignment horizontal="center" vertical="center" wrapText="1"/>
    </xf>
    <xf numFmtId="0" fontId="15" fillId="3" borderId="6" xfId="9" applyFill="1" applyBorder="1" applyAlignment="1">
      <alignment horizontal="center" vertical="center"/>
    </xf>
    <xf numFmtId="0" fontId="65" fillId="8" borderId="6" xfId="27" applyNumberFormat="1" applyFont="1" applyFill="1" applyBorder="1" applyAlignment="1"/>
    <xf numFmtId="0" fontId="16" fillId="3" borderId="6" xfId="9" applyFont="1" applyFill="1" applyBorder="1" applyAlignment="1">
      <alignment horizontal="center" vertical="center"/>
    </xf>
    <xf numFmtId="0" fontId="10" fillId="3" borderId="17" xfId="12" applyFont="1" applyFill="1" applyBorder="1" applyAlignment="1">
      <alignment horizontal="left" vertical="center"/>
    </xf>
    <xf numFmtId="0" fontId="25" fillId="0" borderId="5" xfId="12" applyFont="1" applyBorder="1" applyAlignment="1">
      <alignment horizontal="center" vertical="center" wrapText="1"/>
    </xf>
    <xf numFmtId="3" fontId="26" fillId="0" borderId="5" xfId="12" applyNumberFormat="1" applyFont="1" applyBorder="1" applyAlignment="1">
      <alignment horizontal="left" vertical="center" wrapText="1"/>
    </xf>
    <xf numFmtId="3" fontId="11" fillId="0" borderId="5" xfId="12" applyNumberFormat="1" applyFont="1" applyBorder="1" applyAlignment="1">
      <alignment horizontal="center" vertical="center" wrapText="1"/>
    </xf>
    <xf numFmtId="3" fontId="26" fillId="0" borderId="5" xfId="12" applyNumberFormat="1" applyFont="1" applyBorder="1" applyAlignment="1">
      <alignment horizontal="center" vertical="center" wrapText="1"/>
    </xf>
    <xf numFmtId="3" fontId="26" fillId="0" borderId="5" xfId="12" applyNumberFormat="1" applyFont="1" applyBorder="1" applyAlignment="1">
      <alignment horizontal="left" vertical="center"/>
    </xf>
    <xf numFmtId="3" fontId="66" fillId="0" borderId="5" xfId="27" applyNumberFormat="1" applyFont="1" applyBorder="1" applyAlignment="1">
      <alignment horizontal="left" vertical="center" wrapText="1"/>
    </xf>
    <xf numFmtId="0" fontId="26" fillId="0" borderId="5" xfId="12" applyFont="1" applyBorder="1" applyAlignment="1">
      <alignment horizontal="center" vertical="center"/>
    </xf>
    <xf numFmtId="0" fontId="26" fillId="0" borderId="16" xfId="9" applyFont="1" applyBorder="1" applyAlignment="1">
      <alignment horizontal="center" vertical="center"/>
    </xf>
    <xf numFmtId="0" fontId="26" fillId="3" borderId="16" xfId="9" applyFont="1" applyFill="1" applyBorder="1" applyAlignment="1">
      <alignment horizontal="center" vertical="center"/>
    </xf>
    <xf numFmtId="0" fontId="66" fillId="8" borderId="16" xfId="27" applyNumberFormat="1" applyFont="1" applyFill="1" applyBorder="1" applyAlignment="1">
      <alignment horizontal="center" vertical="center"/>
    </xf>
    <xf numFmtId="0" fontId="26" fillId="3" borderId="16" xfId="9" applyFont="1" applyFill="1" applyBorder="1" applyAlignment="1">
      <alignment horizontal="right" vertical="center"/>
    </xf>
    <xf numFmtId="0" fontId="64" fillId="8" borderId="2" xfId="27" applyNumberFormat="1" applyFont="1" applyFill="1" applyBorder="1" applyAlignment="1">
      <alignment horizontal="left" vertical="center" wrapText="1"/>
    </xf>
    <xf numFmtId="0" fontId="27" fillId="5" borderId="13" xfId="12" applyFont="1" applyFill="1" applyBorder="1" applyAlignment="1">
      <alignment horizontal="center"/>
    </xf>
    <xf numFmtId="0" fontId="27" fillId="5" borderId="16" xfId="12" applyFont="1" applyFill="1" applyBorder="1" applyAlignment="1">
      <alignment horizontal="center"/>
    </xf>
    <xf numFmtId="183" fontId="17" fillId="3" borderId="6" xfId="12" applyNumberFormat="1" applyFont="1" applyFill="1" applyBorder="1" applyAlignment="1">
      <alignment vertical="center" wrapText="1"/>
    </xf>
    <xf numFmtId="183" fontId="17" fillId="0" borderId="6" xfId="12" applyNumberFormat="1" applyFont="1" applyBorder="1" applyAlignment="1">
      <alignment vertical="center" wrapText="1"/>
    </xf>
    <xf numFmtId="183" fontId="28" fillId="3" borderId="6" xfId="12" applyNumberFormat="1" applyFont="1" applyFill="1" applyBorder="1" applyAlignment="1">
      <alignment vertical="center" wrapText="1"/>
    </xf>
    <xf numFmtId="189" fontId="58" fillId="8" borderId="6" xfId="27" applyNumberFormat="1" applyFont="1" applyFill="1" applyBorder="1" applyAlignment="1">
      <alignment vertical="center" wrapText="1"/>
    </xf>
    <xf numFmtId="0" fontId="17" fillId="3" borderId="6" xfId="12" applyFont="1" applyFill="1" applyBorder="1" applyAlignment="1">
      <alignment vertical="center" wrapText="1"/>
    </xf>
    <xf numFmtId="0" fontId="7" fillId="5" borderId="17" xfId="13" applyFont="1" applyFill="1" applyBorder="1" applyAlignment="1">
      <alignment horizontal="center" vertical="center"/>
    </xf>
    <xf numFmtId="0" fontId="7" fillId="5" borderId="18" xfId="13" applyFont="1" applyFill="1" applyBorder="1" applyAlignment="1">
      <alignment horizontal="center" vertical="center"/>
    </xf>
    <xf numFmtId="0" fontId="7" fillId="5" borderId="51" xfId="13" applyFont="1" applyFill="1" applyBorder="1" applyAlignment="1">
      <alignment vertical="center"/>
    </xf>
    <xf numFmtId="0" fontId="28" fillId="3" borderId="5" xfId="12" applyFont="1" applyFill="1" applyBorder="1" applyAlignment="1">
      <alignment horizontal="center" vertical="center" wrapText="1"/>
    </xf>
    <xf numFmtId="0" fontId="41" fillId="0" borderId="5" xfId="12" applyFont="1" applyBorder="1" applyAlignment="1">
      <alignment horizontal="left" vertical="center" wrapText="1"/>
    </xf>
    <xf numFmtId="0" fontId="64" fillId="8" borderId="5" xfId="27" applyNumberFormat="1" applyFont="1" applyFill="1" applyBorder="1" applyAlignment="1">
      <alignment horizontal="left" vertical="center" wrapText="1"/>
    </xf>
    <xf numFmtId="0" fontId="7" fillId="5" borderId="54" xfId="13" applyFont="1" applyFill="1" applyBorder="1" applyAlignment="1">
      <alignment horizontal="center" vertical="center"/>
    </xf>
    <xf numFmtId="0" fontId="10" fillId="3" borderId="25" xfId="12" applyFont="1" applyFill="1" applyBorder="1" applyAlignment="1">
      <alignment horizontal="center" vertical="center" wrapText="1"/>
    </xf>
    <xf numFmtId="0" fontId="10" fillId="3" borderId="25" xfId="12" applyFont="1" applyFill="1" applyBorder="1" applyAlignment="1">
      <alignment horizontal="left" vertical="center" wrapText="1"/>
    </xf>
    <xf numFmtId="0" fontId="10" fillId="0" borderId="25" xfId="12" applyFont="1" applyBorder="1" applyAlignment="1">
      <alignment horizontal="left" vertical="center" wrapText="1"/>
    </xf>
    <xf numFmtId="0" fontId="59" fillId="8" borderId="25" xfId="27" applyNumberFormat="1" applyFont="1" applyFill="1" applyBorder="1" applyAlignment="1">
      <alignment horizontal="left" vertical="center" wrapText="1"/>
    </xf>
    <xf numFmtId="0" fontId="7" fillId="5" borderId="53" xfId="13" applyFont="1" applyFill="1" applyBorder="1" applyAlignment="1">
      <alignment horizontal="center" vertical="center"/>
    </xf>
    <xf numFmtId="0" fontId="27" fillId="5" borderId="49" xfId="12" applyFont="1" applyFill="1" applyBorder="1" applyAlignment="1">
      <alignment horizontal="left" vertical="center" wrapText="1"/>
    </xf>
    <xf numFmtId="0" fontId="10" fillId="3" borderId="50" xfId="12" applyFont="1" applyFill="1" applyBorder="1" applyAlignment="1">
      <alignment horizontal="left" vertical="center" wrapText="1"/>
    </xf>
    <xf numFmtId="3" fontId="10" fillId="3" borderId="50" xfId="12" applyNumberFormat="1" applyFont="1" applyFill="1" applyBorder="1" applyAlignment="1">
      <alignment horizontal="left" vertical="center" wrapText="1"/>
    </xf>
    <xf numFmtId="0" fontId="21" fillId="8" borderId="50" xfId="27" applyNumberFormat="1" applyFont="1" applyFill="1" applyBorder="1" applyAlignment="1">
      <alignment horizontal="left" vertical="center" wrapText="1"/>
    </xf>
    <xf numFmtId="0" fontId="10" fillId="5" borderId="57" xfId="13" applyFont="1" applyFill="1" applyBorder="1" applyAlignment="1">
      <alignment horizontal="left" vertical="center"/>
    </xf>
    <xf numFmtId="0" fontId="79" fillId="5" borderId="0" xfId="13" applyFont="1" applyFill="1" applyAlignment="1">
      <alignment vertical="center"/>
    </xf>
    <xf numFmtId="0" fontId="13" fillId="5" borderId="6" xfId="12" applyFont="1" applyFill="1" applyBorder="1" applyAlignment="1">
      <alignment horizontal="center" vertical="center" wrapText="1"/>
    </xf>
    <xf numFmtId="176" fontId="13" fillId="5" borderId="6" xfId="12" applyNumberFormat="1" applyFont="1" applyFill="1" applyBorder="1" applyAlignment="1">
      <alignment horizontal="center" vertical="center" wrapText="1"/>
    </xf>
    <xf numFmtId="0" fontId="10" fillId="3" borderId="16" xfId="12" applyFont="1" applyFill="1" applyBorder="1" applyAlignment="1">
      <alignment horizontal="left" vertical="center" wrapText="1"/>
    </xf>
    <xf numFmtId="38" fontId="26" fillId="3" borderId="6" xfId="4" applyFont="1" applyFill="1" applyBorder="1" applyAlignment="1" applyProtection="1">
      <alignment horizontal="right" vertical="center" wrapText="1"/>
    </xf>
    <xf numFmtId="176" fontId="26" fillId="3" borderId="6" xfId="4" applyNumberFormat="1" applyFont="1" applyFill="1" applyBorder="1" applyAlignment="1" applyProtection="1">
      <alignment horizontal="right" vertical="center" wrapText="1"/>
    </xf>
    <xf numFmtId="176" fontId="70" fillId="0" borderId="6" xfId="29" applyNumberFormat="1" applyFont="1" applyFill="1" applyBorder="1" applyAlignment="1" applyProtection="1">
      <alignment horizontal="right" vertical="center" wrapText="1"/>
    </xf>
    <xf numFmtId="0" fontId="30" fillId="0" borderId="6" xfId="12" applyFont="1" applyBorder="1" applyAlignment="1">
      <alignment vertical="center" wrapText="1"/>
    </xf>
    <xf numFmtId="0" fontId="73" fillId="0" borderId="6" xfId="27" applyNumberFormat="1" applyFont="1" applyBorder="1" applyAlignment="1">
      <alignment vertical="center" wrapText="1"/>
    </xf>
    <xf numFmtId="0" fontId="29" fillId="0" borderId="6" xfId="12" applyFont="1" applyBorder="1" applyAlignment="1">
      <alignment vertical="center" wrapText="1"/>
    </xf>
    <xf numFmtId="0" fontId="33" fillId="3" borderId="18" xfId="12" applyFont="1" applyFill="1" applyBorder="1" applyAlignment="1">
      <alignment vertical="center" wrapText="1"/>
    </xf>
    <xf numFmtId="0" fontId="33" fillId="3" borderId="51" xfId="12" applyFont="1" applyFill="1" applyBorder="1" applyAlignment="1">
      <alignment vertical="center" wrapText="1"/>
    </xf>
    <xf numFmtId="0" fontId="16" fillId="5" borderId="5" xfId="12" applyFont="1" applyFill="1" applyBorder="1" applyAlignment="1">
      <alignment horizontal="center" vertical="center" textRotation="255" wrapText="1"/>
    </xf>
    <xf numFmtId="0" fontId="33" fillId="3" borderId="54" xfId="12" applyFont="1" applyFill="1" applyBorder="1" applyAlignment="1">
      <alignment vertical="center" wrapText="1"/>
    </xf>
    <xf numFmtId="0" fontId="30" fillId="0" borderId="16" xfId="12" applyFont="1" applyBorder="1" applyAlignment="1">
      <alignment vertical="center" wrapText="1"/>
    </xf>
    <xf numFmtId="0" fontId="73" fillId="0" borderId="16" xfId="27" applyNumberFormat="1" applyFont="1" applyBorder="1" applyAlignment="1">
      <alignment vertical="center" wrapText="1"/>
    </xf>
    <xf numFmtId="0" fontId="29" fillId="0" borderId="16" xfId="12" applyFont="1" applyBorder="1" applyAlignment="1">
      <alignment vertical="center" wrapText="1"/>
    </xf>
    <xf numFmtId="0" fontId="33" fillId="3" borderId="17" xfId="12" applyFont="1" applyFill="1" applyBorder="1" applyAlignment="1">
      <alignment vertical="center" wrapText="1"/>
    </xf>
    <xf numFmtId="0" fontId="33" fillId="0" borderId="5" xfId="12" applyFont="1" applyBorder="1" applyAlignment="1">
      <alignment vertical="center" wrapText="1"/>
    </xf>
    <xf numFmtId="178" fontId="33" fillId="0" borderId="5" xfId="12" applyNumberFormat="1" applyFont="1" applyBorder="1" applyAlignment="1">
      <alignment vertical="center" wrapText="1"/>
    </xf>
    <xf numFmtId="0" fontId="59" fillId="0" borderId="5" xfId="27" applyNumberFormat="1" applyFont="1" applyBorder="1" applyAlignment="1">
      <alignment vertical="center" wrapText="1"/>
    </xf>
    <xf numFmtId="0" fontId="16" fillId="5" borderId="16" xfId="12" applyFont="1" applyFill="1" applyBorder="1" applyAlignment="1">
      <alignment horizontal="center" vertical="center" textRotation="255" wrapText="1"/>
    </xf>
    <xf numFmtId="0" fontId="33" fillId="3" borderId="16" xfId="12" applyFont="1" applyFill="1" applyBorder="1" applyAlignment="1">
      <alignment vertical="center" wrapText="1"/>
    </xf>
    <xf numFmtId="0" fontId="33" fillId="3" borderId="6" xfId="12" applyFont="1" applyFill="1" applyBorder="1" applyAlignment="1">
      <alignment vertical="center" wrapText="1"/>
    </xf>
    <xf numFmtId="0" fontId="72" fillId="3" borderId="16" xfId="27" applyNumberFormat="1" applyFont="1" applyFill="1" applyBorder="1" applyAlignment="1">
      <alignment vertical="center" wrapText="1"/>
    </xf>
    <xf numFmtId="0" fontId="72" fillId="3" borderId="6" xfId="27" applyNumberFormat="1" applyFont="1" applyFill="1" applyBorder="1" applyAlignment="1">
      <alignment vertical="center" wrapText="1"/>
    </xf>
    <xf numFmtId="0" fontId="9" fillId="8" borderId="2" xfId="27" applyNumberFormat="1" applyFont="1" applyFill="1" applyBorder="1">
      <alignment vertical="center"/>
    </xf>
    <xf numFmtId="192" fontId="9" fillId="8" borderId="2" xfId="27" applyNumberFormat="1" applyFont="1" applyFill="1" applyBorder="1" applyAlignment="1">
      <alignment horizontal="right" vertical="center" wrapText="1"/>
    </xf>
    <xf numFmtId="0" fontId="9" fillId="8" borderId="2" xfId="27" applyNumberFormat="1" applyFont="1" applyFill="1" applyBorder="1" applyAlignment="1">
      <alignment horizontal="center" vertical="center" wrapText="1"/>
    </xf>
    <xf numFmtId="0" fontId="4" fillId="3" borderId="6" xfId="13" applyFont="1" applyFill="1" applyBorder="1"/>
    <xf numFmtId="0" fontId="4" fillId="3" borderId="6" xfId="13" applyFont="1" applyFill="1" applyBorder="1" applyAlignment="1">
      <alignment horizontal="center"/>
    </xf>
    <xf numFmtId="0" fontId="4" fillId="8" borderId="6" xfId="27" applyNumberFormat="1" applyFont="1" applyFill="1" applyBorder="1" applyAlignment="1"/>
    <xf numFmtId="0" fontId="28" fillId="3" borderId="6" xfId="13" applyFont="1" applyFill="1" applyBorder="1" applyAlignment="1">
      <alignment horizontal="center" vertical="center"/>
    </xf>
    <xf numFmtId="0" fontId="9" fillId="3" borderId="17" xfId="12" applyFill="1" applyBorder="1" applyAlignment="1">
      <alignment horizontal="center" vertical="center"/>
    </xf>
    <xf numFmtId="179" fontId="9" fillId="3" borderId="51" xfId="9" applyNumberFormat="1" applyFont="1" applyFill="1" applyBorder="1" applyAlignment="1">
      <alignment horizontal="center" vertical="center"/>
    </xf>
    <xf numFmtId="0" fontId="28" fillId="3" borderId="16" xfId="13" applyFont="1" applyFill="1" applyBorder="1" applyAlignment="1">
      <alignment horizontal="center" vertical="center"/>
    </xf>
    <xf numFmtId="0" fontId="28" fillId="3" borderId="6" xfId="12" applyFont="1" applyFill="1" applyBorder="1" applyAlignment="1">
      <alignment horizontal="center" vertical="center" wrapText="1"/>
    </xf>
    <xf numFmtId="0" fontId="28" fillId="3" borderId="16" xfId="12" applyFont="1" applyFill="1" applyBorder="1" applyAlignment="1">
      <alignment horizontal="center" vertical="center" wrapText="1"/>
    </xf>
    <xf numFmtId="0" fontId="9" fillId="8" borderId="16" xfId="27" applyNumberFormat="1" applyFont="1" applyFill="1" applyBorder="1" applyAlignment="1">
      <alignment horizontal="center" vertical="center" wrapText="1"/>
    </xf>
    <xf numFmtId="0" fontId="9" fillId="8" borderId="6" xfId="27" applyNumberFormat="1" applyFont="1" applyFill="1" applyBorder="1" applyAlignment="1">
      <alignment horizontal="center" vertical="center" wrapText="1"/>
    </xf>
    <xf numFmtId="0" fontId="9" fillId="0" borderId="2" xfId="12" applyBorder="1" applyAlignment="1">
      <alignment horizontal="center" vertical="center"/>
    </xf>
    <xf numFmtId="0" fontId="10" fillId="3" borderId="2" xfId="12" applyFont="1" applyFill="1" applyBorder="1" applyAlignment="1">
      <alignment horizontal="left" vertical="center" wrapText="1"/>
    </xf>
    <xf numFmtId="0" fontId="10" fillId="3" borderId="2" xfId="12" applyFont="1" applyFill="1" applyBorder="1" applyAlignment="1">
      <alignment horizontal="center" vertical="center" wrapText="1"/>
    </xf>
    <xf numFmtId="0" fontId="26" fillId="3" borderId="2" xfId="9" applyFont="1" applyFill="1" applyBorder="1" applyAlignment="1">
      <alignment horizontal="left" vertical="center"/>
    </xf>
    <xf numFmtId="0" fontId="26" fillId="3" borderId="2" xfId="9" applyFont="1" applyFill="1" applyBorder="1" applyAlignment="1">
      <alignment horizontal="center" vertical="center"/>
    </xf>
    <xf numFmtId="0" fontId="25" fillId="3" borderId="2" xfId="12" applyFont="1" applyFill="1" applyBorder="1" applyAlignment="1">
      <alignment horizontal="center" vertical="center" wrapText="1"/>
    </xf>
    <xf numFmtId="0" fontId="17" fillId="3" borderId="2" xfId="12" applyFont="1" applyFill="1" applyBorder="1" applyAlignment="1">
      <alignment horizontal="left" vertical="center" wrapText="1"/>
    </xf>
    <xf numFmtId="0" fontId="51" fillId="12" borderId="44" xfId="0" applyFont="1" applyFill="1" applyBorder="1" applyAlignment="1">
      <alignment horizontal="center" vertical="center"/>
    </xf>
    <xf numFmtId="0" fontId="51" fillId="12" borderId="45" xfId="0" applyFont="1" applyFill="1" applyBorder="1" applyAlignment="1">
      <alignment horizontal="center" vertical="center"/>
    </xf>
    <xf numFmtId="0" fontId="51" fillId="12" borderId="46" xfId="0" applyFont="1" applyFill="1" applyBorder="1" applyAlignment="1">
      <alignment horizontal="center" vertical="center"/>
    </xf>
    <xf numFmtId="0" fontId="8" fillId="3" borderId="0" xfId="0" applyFont="1" applyFill="1" applyAlignment="1">
      <alignment horizontal="left" vertical="center"/>
    </xf>
    <xf numFmtId="31" fontId="23" fillId="3" borderId="0" xfId="0" applyNumberFormat="1" applyFont="1" applyFill="1" applyAlignment="1">
      <alignment horizontal="center" vertical="center"/>
    </xf>
    <xf numFmtId="31" fontId="23" fillId="3" borderId="34" xfId="0" applyNumberFormat="1" applyFont="1" applyFill="1" applyBorder="1" applyAlignment="1">
      <alignment horizontal="center" vertical="center"/>
    </xf>
    <xf numFmtId="0" fontId="8" fillId="3" borderId="0" xfId="0" applyFont="1" applyFill="1" applyAlignment="1">
      <alignment horizontal="center" vertical="center"/>
    </xf>
    <xf numFmtId="0" fontId="15" fillId="0" borderId="13" xfId="9" applyBorder="1" applyAlignment="1">
      <alignment horizontal="center" vertical="center"/>
    </xf>
    <xf numFmtId="0" fontId="15" fillId="0" borderId="24" xfId="9" applyBorder="1" applyAlignment="1">
      <alignment horizontal="center" vertical="center"/>
    </xf>
    <xf numFmtId="0" fontId="15" fillId="0" borderId="14" xfId="9" applyBorder="1" applyAlignment="1">
      <alignment horizontal="center" vertical="center"/>
    </xf>
    <xf numFmtId="0" fontId="81" fillId="0" borderId="0" xfId="0" applyFont="1" applyAlignment="1">
      <alignment horizontal="left" vertical="center"/>
    </xf>
    <xf numFmtId="0" fontId="11" fillId="2" borderId="39" xfId="9" applyFont="1" applyFill="1" applyBorder="1" applyAlignment="1">
      <alignment horizontal="center" vertical="center"/>
    </xf>
    <xf numFmtId="0" fontId="11" fillId="2" borderId="19" xfId="9" applyFont="1" applyFill="1" applyBorder="1" applyAlignment="1">
      <alignment horizontal="center" vertical="center"/>
    </xf>
    <xf numFmtId="0" fontId="9" fillId="2" borderId="35" xfId="9" applyFont="1" applyFill="1" applyBorder="1" applyAlignment="1">
      <alignment horizontal="center" vertical="center"/>
    </xf>
    <xf numFmtId="0" fontId="9" fillId="2" borderId="28" xfId="9" applyFont="1" applyFill="1" applyBorder="1" applyAlignment="1">
      <alignment horizontal="center" vertical="center"/>
    </xf>
    <xf numFmtId="0" fontId="11" fillId="2" borderId="13" xfId="9" applyFont="1" applyFill="1" applyBorder="1" applyAlignment="1">
      <alignment horizontal="center" vertical="center"/>
    </xf>
    <xf numFmtId="0" fontId="11" fillId="2" borderId="24" xfId="9" applyFont="1" applyFill="1" applyBorder="1" applyAlignment="1">
      <alignment horizontal="center" vertical="center"/>
    </xf>
    <xf numFmtId="0" fontId="11" fillId="2" borderId="14" xfId="9" applyFont="1" applyFill="1" applyBorder="1" applyAlignment="1">
      <alignment horizontal="center" vertical="center"/>
    </xf>
    <xf numFmtId="0" fontId="11" fillId="2" borderId="33" xfId="9" applyFont="1" applyFill="1" applyBorder="1" applyAlignment="1">
      <alignment horizontal="center" vertical="center"/>
    </xf>
    <xf numFmtId="0" fontId="11" fillId="2" borderId="26" xfId="9" applyFont="1" applyFill="1" applyBorder="1" applyAlignment="1">
      <alignment horizontal="center" vertical="center"/>
    </xf>
    <xf numFmtId="0" fontId="11" fillId="2" borderId="33" xfId="9" applyFont="1" applyFill="1" applyBorder="1" applyAlignment="1">
      <alignment horizontal="center" vertical="center" wrapText="1"/>
    </xf>
    <xf numFmtId="0" fontId="11" fillId="2" borderId="24" xfId="9" applyFont="1" applyFill="1" applyBorder="1" applyAlignment="1">
      <alignment horizontal="center" vertical="center" wrapText="1"/>
    </xf>
    <xf numFmtId="0" fontId="11" fillId="2" borderId="26" xfId="9" applyFont="1" applyFill="1" applyBorder="1" applyAlignment="1">
      <alignment horizontal="center" vertical="center" wrapText="1"/>
    </xf>
    <xf numFmtId="0" fontId="11" fillId="2" borderId="13" xfId="9" applyFont="1" applyFill="1" applyBorder="1" applyAlignment="1">
      <alignment horizontal="center" vertical="center" wrapText="1"/>
    </xf>
    <xf numFmtId="0" fontId="11" fillId="2" borderId="14" xfId="9" applyFont="1" applyFill="1" applyBorder="1" applyAlignment="1">
      <alignment horizontal="center" vertical="center" wrapText="1"/>
    </xf>
    <xf numFmtId="177" fontId="11" fillId="2" borderId="31" xfId="1" applyNumberFormat="1" applyFont="1" applyFill="1" applyBorder="1" applyAlignment="1">
      <alignment horizontal="center" vertical="center"/>
    </xf>
    <xf numFmtId="0" fontId="0" fillId="0" borderId="22" xfId="9" applyFont="1" applyBorder="1" applyAlignment="1">
      <alignment horizontal="left" vertical="top" wrapText="1"/>
    </xf>
    <xf numFmtId="0" fontId="8" fillId="0" borderId="35" xfId="9" applyFont="1" applyBorder="1" applyAlignment="1">
      <alignment horizontal="center" vertical="center"/>
    </xf>
    <xf numFmtId="0" fontId="8" fillId="0" borderId="28" xfId="9" applyFont="1" applyBorder="1" applyAlignment="1">
      <alignment horizontal="center" vertical="center"/>
    </xf>
    <xf numFmtId="0" fontId="11" fillId="2" borderId="23" xfId="10" applyFont="1" applyFill="1" applyBorder="1" applyAlignment="1">
      <alignment horizontal="center" vertical="center" wrapText="1"/>
    </xf>
    <xf numFmtId="0" fontId="11" fillId="2" borderId="31" xfId="10" applyFont="1" applyFill="1" applyBorder="1" applyAlignment="1">
      <alignment horizontal="center" vertical="center" wrapText="1"/>
    </xf>
    <xf numFmtId="0" fontId="11" fillId="2" borderId="27" xfId="10" applyFont="1" applyFill="1" applyBorder="1" applyAlignment="1">
      <alignment horizontal="center" vertical="center" wrapText="1"/>
    </xf>
    <xf numFmtId="0" fontId="11" fillId="2" borderId="33" xfId="10" applyFont="1" applyFill="1" applyBorder="1" applyAlignment="1">
      <alignment horizontal="center" vertical="center" wrapText="1"/>
    </xf>
    <xf numFmtId="0" fontId="11" fillId="2" borderId="24" xfId="10" applyFont="1" applyFill="1" applyBorder="1" applyAlignment="1">
      <alignment horizontal="center" vertical="center" wrapText="1"/>
    </xf>
    <xf numFmtId="0" fontId="11" fillId="2" borderId="14" xfId="10" applyFont="1" applyFill="1" applyBorder="1" applyAlignment="1">
      <alignment horizontal="center" vertical="center" wrapText="1"/>
    </xf>
    <xf numFmtId="0" fontId="9" fillId="0" borderId="2" xfId="9" applyFont="1" applyBorder="1" applyAlignment="1">
      <alignment horizontal="center" vertical="center" wrapText="1"/>
    </xf>
    <xf numFmtId="0" fontId="11" fillId="0" borderId="2" xfId="9" applyFont="1" applyBorder="1" applyAlignment="1">
      <alignment horizontal="center" vertical="center" wrapText="1"/>
    </xf>
    <xf numFmtId="0" fontId="83" fillId="10" borderId="0" xfId="9" applyFont="1" applyFill="1" applyAlignment="1">
      <alignment horizontal="left" vertical="center" wrapText="1"/>
    </xf>
    <xf numFmtId="0" fontId="9" fillId="0" borderId="0" xfId="0" applyFont="1" applyAlignment="1">
      <alignment horizontal="left" vertical="center" wrapText="1"/>
    </xf>
    <xf numFmtId="0" fontId="9" fillId="0" borderId="0" xfId="0" applyFont="1" applyAlignment="1">
      <alignment horizontal="left" vertical="top" wrapText="1"/>
    </xf>
    <xf numFmtId="0" fontId="11" fillId="0" borderId="23" xfId="9" applyFont="1" applyBorder="1" applyAlignment="1">
      <alignment horizontal="center" vertical="center"/>
    </xf>
    <xf numFmtId="0" fontId="11" fillId="0" borderId="15" xfId="9" applyFont="1" applyBorder="1" applyAlignment="1">
      <alignment horizontal="center" vertical="center"/>
    </xf>
    <xf numFmtId="38" fontId="9" fillId="0" borderId="13" xfId="4" applyFont="1" applyBorder="1" applyAlignment="1">
      <alignment horizontal="center" vertical="center" wrapText="1"/>
    </xf>
    <xf numFmtId="38" fontId="9" fillId="0" borderId="24" xfId="4" applyFont="1" applyBorder="1" applyAlignment="1">
      <alignment horizontal="center" vertical="center" wrapText="1"/>
    </xf>
    <xf numFmtId="38" fontId="9" fillId="0" borderId="14" xfId="4" applyFont="1" applyBorder="1" applyAlignment="1">
      <alignment horizontal="center" vertical="center" wrapText="1"/>
    </xf>
    <xf numFmtId="38" fontId="9" fillId="0" borderId="16" xfId="4" applyFont="1" applyBorder="1" applyAlignment="1">
      <alignment horizontal="center" vertical="center" wrapText="1"/>
    </xf>
    <xf numFmtId="38" fontId="9" fillId="0" borderId="2" xfId="4" applyFont="1" applyBorder="1" applyAlignment="1">
      <alignment horizontal="center" vertical="center" wrapText="1"/>
    </xf>
    <xf numFmtId="38" fontId="9" fillId="0" borderId="6" xfId="4" applyFont="1" applyBorder="1" applyAlignment="1">
      <alignment horizontal="center" vertical="center" wrapText="1"/>
    </xf>
    <xf numFmtId="0" fontId="9" fillId="0" borderId="33" xfId="9" applyFont="1" applyBorder="1" applyAlignment="1">
      <alignment horizontal="center" vertical="center" wrapText="1"/>
    </xf>
    <xf numFmtId="0" fontId="9" fillId="0" borderId="24" xfId="9" applyFont="1" applyBorder="1" applyAlignment="1">
      <alignment horizontal="center" vertical="center" wrapText="1"/>
    </xf>
    <xf numFmtId="0" fontId="9" fillId="0" borderId="14" xfId="9" applyFont="1" applyBorder="1" applyAlignment="1">
      <alignment horizontal="center" vertical="center" wrapText="1"/>
    </xf>
    <xf numFmtId="38" fontId="9" fillId="0" borderId="48" xfId="4" applyFont="1" applyBorder="1" applyAlignment="1">
      <alignment horizontal="center" vertical="center" wrapText="1"/>
    </xf>
    <xf numFmtId="38" fontId="9" fillId="0" borderId="38" xfId="4" applyFont="1" applyBorder="1" applyAlignment="1">
      <alignment horizontal="center" vertical="center" wrapText="1"/>
    </xf>
    <xf numFmtId="38" fontId="9" fillId="0" borderId="19" xfId="4" applyFont="1" applyBorder="1" applyAlignment="1">
      <alignment horizontal="center" vertical="center" wrapText="1"/>
    </xf>
    <xf numFmtId="38" fontId="9" fillId="0" borderId="47" xfId="4" applyFont="1" applyBorder="1" applyAlignment="1">
      <alignment horizontal="center" vertical="center" wrapText="1"/>
    </xf>
    <xf numFmtId="38" fontId="9" fillId="0" borderId="10" xfId="4" applyFont="1" applyBorder="1" applyAlignment="1">
      <alignment horizontal="center" vertical="center" wrapText="1"/>
    </xf>
    <xf numFmtId="38" fontId="9" fillId="0" borderId="36" xfId="4" applyFont="1" applyBorder="1" applyAlignment="1">
      <alignment horizontal="center" vertical="center" wrapText="1"/>
    </xf>
    <xf numFmtId="38" fontId="9" fillId="0" borderId="29" xfId="4" applyFont="1" applyBorder="1" applyAlignment="1">
      <alignment horizontal="center" vertical="center" wrapText="1"/>
    </xf>
    <xf numFmtId="38" fontId="9" fillId="0" borderId="9" xfId="4" applyFont="1" applyBorder="1" applyAlignment="1">
      <alignment horizontal="center" vertical="center" wrapText="1"/>
    </xf>
    <xf numFmtId="38" fontId="9" fillId="0" borderId="4" xfId="4" applyFont="1" applyBorder="1" applyAlignment="1">
      <alignment horizontal="center" vertical="center" wrapText="1"/>
    </xf>
    <xf numFmtId="0" fontId="9" fillId="0" borderId="32" xfId="9" applyFont="1" applyBorder="1" applyAlignment="1">
      <alignment horizontal="center" vertical="center" wrapText="1"/>
    </xf>
    <xf numFmtId="0" fontId="9" fillId="0" borderId="25" xfId="9" applyFont="1" applyBorder="1" applyAlignment="1">
      <alignment horizontal="center" vertical="center" wrapText="1"/>
    </xf>
    <xf numFmtId="0" fontId="9" fillId="0" borderId="7" xfId="9" applyFont="1" applyBorder="1" applyAlignment="1">
      <alignment horizontal="center" vertical="center" wrapText="1"/>
    </xf>
    <xf numFmtId="0" fontId="9" fillId="0" borderId="20" xfId="9" applyFont="1" applyBorder="1" applyAlignment="1">
      <alignment horizontal="center" vertical="center" wrapText="1"/>
    </xf>
    <xf numFmtId="0" fontId="9" fillId="0" borderId="3" xfId="9" applyFont="1" applyBorder="1" applyAlignment="1">
      <alignment horizontal="center" vertical="center" wrapText="1"/>
    </xf>
    <xf numFmtId="0" fontId="9" fillId="0" borderId="29" xfId="9" applyFont="1" applyBorder="1" applyAlignment="1">
      <alignment vertical="center" wrapText="1"/>
    </xf>
    <xf numFmtId="0" fontId="9" fillId="0" borderId="9" xfId="9" applyFont="1" applyBorder="1" applyAlignment="1">
      <alignment vertical="center" wrapText="1"/>
    </xf>
    <xf numFmtId="0" fontId="9" fillId="0" borderId="4" xfId="9" applyFont="1" applyBorder="1" applyAlignment="1">
      <alignment vertical="center" wrapText="1"/>
    </xf>
    <xf numFmtId="0" fontId="9" fillId="0" borderId="0" xfId="0" applyFont="1" applyAlignment="1">
      <alignment horizontal="left" vertical="center"/>
    </xf>
    <xf numFmtId="0" fontId="9" fillId="0" borderId="23" xfId="9" applyFont="1" applyBorder="1" applyAlignment="1">
      <alignment horizontal="center" vertical="center"/>
    </xf>
    <xf numFmtId="0" fontId="9" fillId="0" borderId="15" xfId="9" applyFont="1" applyBorder="1" applyAlignment="1">
      <alignment horizontal="center" vertical="center"/>
    </xf>
    <xf numFmtId="0" fontId="32" fillId="0" borderId="13" xfId="9" applyFont="1" applyBorder="1" applyAlignment="1">
      <alignment horizontal="center" vertical="center"/>
    </xf>
    <xf numFmtId="0" fontId="32" fillId="0" borderId="24" xfId="9" applyFont="1" applyBorder="1" applyAlignment="1">
      <alignment horizontal="center" vertical="center"/>
    </xf>
    <xf numFmtId="0" fontId="32" fillId="0" borderId="14" xfId="9" applyFont="1" applyBorder="1" applyAlignment="1">
      <alignment horizontal="center" vertical="center"/>
    </xf>
    <xf numFmtId="0" fontId="9" fillId="3" borderId="31" xfId="9" applyFont="1" applyFill="1" applyBorder="1" applyAlignment="1">
      <alignment horizontal="center" vertical="center" wrapText="1"/>
    </xf>
    <xf numFmtId="0" fontId="9" fillId="3" borderId="27" xfId="9" applyFont="1" applyFill="1" applyBorder="1" applyAlignment="1">
      <alignment horizontal="center" vertical="center" wrapText="1"/>
    </xf>
    <xf numFmtId="0" fontId="11" fillId="0" borderId="16" xfId="9" applyFont="1" applyBorder="1" applyAlignment="1">
      <alignment horizontal="center" vertical="center"/>
    </xf>
    <xf numFmtId="0" fontId="11" fillId="0" borderId="2" xfId="9" applyFont="1" applyBorder="1" applyAlignment="1">
      <alignment horizontal="center" vertical="center"/>
    </xf>
    <xf numFmtId="0" fontId="11" fillId="0" borderId="6" xfId="9" applyFont="1" applyBorder="1" applyAlignment="1">
      <alignment horizontal="center" vertical="center" wrapText="1"/>
    </xf>
    <xf numFmtId="0" fontId="9" fillId="2" borderId="25" xfId="9" applyFont="1" applyFill="1" applyBorder="1" applyAlignment="1">
      <alignment horizontal="center" vertical="center" wrapText="1"/>
    </xf>
    <xf numFmtId="0" fontId="9" fillId="2" borderId="2" xfId="9" applyFont="1" applyFill="1" applyBorder="1" applyAlignment="1">
      <alignment horizontal="center" vertical="center" wrapText="1"/>
    </xf>
    <xf numFmtId="0" fontId="9" fillId="2" borderId="29" xfId="9" applyFont="1" applyFill="1" applyBorder="1" applyAlignment="1">
      <alignment horizontal="center" vertical="top" wrapText="1"/>
    </xf>
    <xf numFmtId="0" fontId="9" fillId="2" borderId="9" xfId="9" applyFont="1" applyFill="1" applyBorder="1" applyAlignment="1">
      <alignment horizontal="center" vertical="top" wrapText="1"/>
    </xf>
    <xf numFmtId="0" fontId="9" fillId="2" borderId="4" xfId="9" applyFont="1" applyFill="1" applyBorder="1" applyAlignment="1">
      <alignment horizontal="center" vertical="top" wrapText="1"/>
    </xf>
    <xf numFmtId="0" fontId="5" fillId="2" borderId="25" xfId="9" applyFont="1" applyFill="1" applyBorder="1" applyAlignment="1">
      <alignment horizontal="center" vertical="center" wrapText="1"/>
    </xf>
    <xf numFmtId="0" fontId="5" fillId="2" borderId="2" xfId="9" applyFont="1" applyFill="1" applyBorder="1" applyAlignment="1">
      <alignment horizontal="center" vertical="center" wrapText="1"/>
    </xf>
    <xf numFmtId="0" fontId="11" fillId="0" borderId="16" xfId="9" applyFont="1" applyBorder="1" applyAlignment="1">
      <alignment horizontal="center" vertical="top" textRotation="255" wrapText="1"/>
    </xf>
    <xf numFmtId="0" fontId="11" fillId="0" borderId="2" xfId="9" applyFont="1" applyBorder="1" applyAlignment="1">
      <alignment horizontal="center" vertical="top" textRotation="255" wrapText="1"/>
    </xf>
    <xf numFmtId="0" fontId="11" fillId="0" borderId="6" xfId="9" applyFont="1" applyBorder="1" applyAlignment="1">
      <alignment horizontal="center" vertical="top" textRotation="255" wrapText="1"/>
    </xf>
    <xf numFmtId="0" fontId="11" fillId="3" borderId="2" xfId="9" applyFont="1" applyFill="1" applyBorder="1" applyAlignment="1">
      <alignment horizontal="center" vertical="top" textRotation="255" wrapText="1"/>
    </xf>
    <xf numFmtId="0" fontId="79" fillId="0" borderId="0" xfId="9" applyFont="1" applyAlignment="1">
      <alignment horizontal="left" vertical="center"/>
    </xf>
    <xf numFmtId="0" fontId="84" fillId="10" borderId="0" xfId="9" applyFont="1" applyFill="1" applyAlignment="1">
      <alignment horizontal="left" vertical="center" wrapText="1"/>
    </xf>
    <xf numFmtId="0" fontId="9" fillId="0" borderId="0" xfId="9" applyFont="1" applyAlignment="1">
      <alignment horizontal="left" vertical="center" wrapText="1"/>
    </xf>
    <xf numFmtId="0" fontId="6" fillId="0" borderId="0" xfId="9" applyFont="1" applyAlignment="1">
      <alignment horizontal="left" vertical="center" wrapText="1"/>
    </xf>
    <xf numFmtId="0" fontId="9" fillId="2" borderId="2" xfId="12" applyFill="1" applyBorder="1" applyAlignment="1">
      <alignment horizontal="center" vertical="center" textRotation="255" wrapText="1"/>
    </xf>
    <xf numFmtId="0" fontId="9" fillId="2" borderId="2" xfId="12" applyFill="1" applyBorder="1" applyAlignment="1">
      <alignment horizontal="center" vertical="top" textRotation="255" wrapText="1"/>
    </xf>
    <xf numFmtId="0" fontId="11" fillId="2" borderId="2" xfId="12" applyFont="1" applyFill="1" applyBorder="1" applyAlignment="1">
      <alignment horizontal="center" vertical="center" wrapText="1"/>
    </xf>
    <xf numFmtId="0" fontId="9" fillId="0" borderId="13" xfId="9" applyFont="1" applyBorder="1" applyAlignment="1">
      <alignment horizontal="center" vertical="center" wrapText="1"/>
    </xf>
    <xf numFmtId="0" fontId="9" fillId="0" borderId="16" xfId="9" applyFont="1" applyBorder="1" applyAlignment="1">
      <alignment horizontal="center" vertical="center" wrapText="1"/>
    </xf>
    <xf numFmtId="0" fontId="9" fillId="2" borderId="24" xfId="9" applyFont="1" applyFill="1" applyBorder="1" applyAlignment="1">
      <alignment horizontal="left" vertical="center" wrapText="1"/>
    </xf>
    <xf numFmtId="0" fontId="9" fillId="2" borderId="14" xfId="9" applyFont="1" applyFill="1" applyBorder="1" applyAlignment="1">
      <alignment horizontal="left" vertical="center" wrapText="1"/>
    </xf>
    <xf numFmtId="0" fontId="11" fillId="2" borderId="2" xfId="9" applyFont="1" applyFill="1" applyBorder="1" applyAlignment="1">
      <alignment horizontal="center" vertical="center"/>
    </xf>
    <xf numFmtId="9" fontId="11" fillId="2" borderId="2" xfId="1" applyFont="1" applyFill="1" applyBorder="1" applyAlignment="1">
      <alignment horizontal="center" vertical="center"/>
    </xf>
    <xf numFmtId="0" fontId="11" fillId="2" borderId="2" xfId="9" applyFont="1" applyFill="1" applyBorder="1" applyAlignment="1">
      <alignment horizontal="center" vertical="center" wrapText="1"/>
    </xf>
    <xf numFmtId="0" fontId="11" fillId="2" borderId="6" xfId="9" applyFont="1" applyFill="1" applyBorder="1" applyAlignment="1">
      <alignment horizontal="center" vertical="center" wrapText="1"/>
    </xf>
    <xf numFmtId="0" fontId="9" fillId="0" borderId="0" xfId="9" applyFont="1" applyAlignment="1">
      <alignment vertical="top" wrapText="1"/>
    </xf>
    <xf numFmtId="0" fontId="6" fillId="0" borderId="0" xfId="9" applyFont="1" applyAlignment="1">
      <alignment vertical="top"/>
    </xf>
    <xf numFmtId="0" fontId="83" fillId="10" borderId="0" xfId="9" applyFont="1" applyFill="1" applyAlignment="1">
      <alignment horizontal="left" vertical="center"/>
    </xf>
    <xf numFmtId="0" fontId="10" fillId="0" borderId="43" xfId="12" applyFont="1" applyBorder="1" applyAlignment="1">
      <alignment horizontal="center" vertical="center"/>
    </xf>
    <xf numFmtId="0" fontId="10" fillId="0" borderId="42" xfId="12" applyFont="1" applyBorder="1" applyAlignment="1">
      <alignment horizontal="center" vertical="center"/>
    </xf>
    <xf numFmtId="0" fontId="21" fillId="0" borderId="7" xfId="12" applyFont="1" applyBorder="1" applyAlignment="1">
      <alignment horizontal="center" vertical="center" textRotation="255" wrapText="1"/>
    </xf>
    <xf numFmtId="0" fontId="21" fillId="0" borderId="20" xfId="12" applyFont="1" applyBorder="1" applyAlignment="1">
      <alignment horizontal="center" vertical="center" textRotation="255" wrapText="1"/>
    </xf>
    <xf numFmtId="0" fontId="9" fillId="0" borderId="7" xfId="0" applyFont="1" applyBorder="1" applyAlignment="1">
      <alignment horizontal="center" vertical="center" textRotation="255" wrapText="1"/>
    </xf>
    <xf numFmtId="0" fontId="9" fillId="0" borderId="20" xfId="0" applyFont="1" applyBorder="1" applyAlignment="1">
      <alignment horizontal="center" vertical="center" textRotation="255" wrapText="1"/>
    </xf>
    <xf numFmtId="0" fontId="21" fillId="0" borderId="24" xfId="12" applyFont="1" applyBorder="1" applyAlignment="1">
      <alignment horizontal="left" vertical="center" wrapText="1"/>
    </xf>
    <xf numFmtId="0" fontId="21" fillId="0" borderId="14" xfId="12" applyFont="1" applyBorder="1" applyAlignment="1">
      <alignment horizontal="left" vertical="center" wrapText="1"/>
    </xf>
    <xf numFmtId="0" fontId="21" fillId="0" borderId="29" xfId="12" applyFont="1" applyBorder="1" applyAlignment="1">
      <alignment horizontal="center" vertical="center" textRotation="255" wrapText="1"/>
    </xf>
    <xf numFmtId="0" fontId="21" fillId="0" borderId="9" xfId="12" applyFont="1" applyBorder="1" applyAlignment="1">
      <alignment horizontal="center" vertical="center" textRotation="255" wrapText="1"/>
    </xf>
    <xf numFmtId="0" fontId="21" fillId="0" borderId="2" xfId="12" applyFont="1" applyBorder="1" applyAlignment="1">
      <alignment horizontal="center" vertical="center" wrapText="1"/>
    </xf>
    <xf numFmtId="0" fontId="21" fillId="3" borderId="2" xfId="12" applyFont="1" applyFill="1" applyBorder="1" applyAlignment="1">
      <alignment horizontal="center" vertical="center"/>
    </xf>
    <xf numFmtId="0" fontId="21" fillId="3" borderId="2" xfId="12" applyFont="1" applyFill="1" applyBorder="1" applyAlignment="1">
      <alignment horizontal="center" vertical="center" wrapText="1"/>
    </xf>
    <xf numFmtId="0" fontId="21" fillId="3" borderId="6" xfId="12" applyFont="1" applyFill="1" applyBorder="1" applyAlignment="1">
      <alignment horizontal="center" vertical="center" wrapText="1"/>
    </xf>
    <xf numFmtId="0" fontId="9" fillId="0" borderId="33" xfId="12" applyBorder="1" applyAlignment="1">
      <alignment horizontal="left" vertical="center"/>
    </xf>
    <xf numFmtId="0" fontId="9" fillId="0" borderId="24" xfId="12" applyBorder="1" applyAlignment="1">
      <alignment horizontal="left" vertical="center"/>
    </xf>
    <xf numFmtId="0" fontId="9" fillId="0" borderId="14" xfId="12" applyBorder="1" applyAlignment="1">
      <alignment horizontal="left" vertical="center"/>
    </xf>
    <xf numFmtId="0" fontId="9" fillId="0" borderId="25" xfId="12" applyBorder="1" applyAlignment="1">
      <alignment horizontal="center" vertical="center"/>
    </xf>
    <xf numFmtId="0" fontId="9" fillId="0" borderId="2" xfId="12" applyBorder="1" applyAlignment="1">
      <alignment horizontal="center" vertical="center"/>
    </xf>
    <xf numFmtId="0" fontId="93" fillId="0" borderId="0" xfId="9" applyFont="1" applyAlignment="1">
      <alignment horizontal="center"/>
    </xf>
    <xf numFmtId="0" fontId="10" fillId="0" borderId="55" xfId="12" applyFont="1" applyBorder="1" applyAlignment="1">
      <alignment horizontal="center" vertical="center"/>
    </xf>
    <xf numFmtId="0" fontId="10" fillId="0" borderId="56" xfId="12" applyFont="1" applyBorder="1" applyAlignment="1">
      <alignment horizontal="center" vertical="center"/>
    </xf>
    <xf numFmtId="0" fontId="10" fillId="0" borderId="31" xfId="9" applyFont="1" applyBorder="1" applyAlignment="1">
      <alignment horizontal="center" vertical="center" wrapText="1"/>
    </xf>
    <xf numFmtId="0" fontId="10" fillId="0" borderId="27" xfId="9" applyFont="1" applyBorder="1" applyAlignment="1">
      <alignment horizontal="center" vertical="center" wrapText="1"/>
    </xf>
    <xf numFmtId="0" fontId="9" fillId="0" borderId="38" xfId="9" applyFont="1" applyBorder="1" applyAlignment="1">
      <alignment horizontal="center" vertical="center" wrapText="1"/>
    </xf>
    <xf numFmtId="0" fontId="9" fillId="0" borderId="47" xfId="9" applyFont="1" applyBorder="1" applyAlignment="1">
      <alignment horizontal="center" vertical="center" wrapText="1"/>
    </xf>
    <xf numFmtId="0" fontId="9" fillId="0" borderId="6" xfId="9" applyFont="1" applyBorder="1" applyAlignment="1">
      <alignment horizontal="center" vertical="center" wrapText="1"/>
    </xf>
    <xf numFmtId="0" fontId="79" fillId="0" borderId="0" xfId="9" applyFont="1" applyAlignment="1">
      <alignment horizontal="center" vertical="center"/>
    </xf>
    <xf numFmtId="0" fontId="35" fillId="5" borderId="24" xfId="12" applyFont="1" applyFill="1" applyBorder="1" applyAlignment="1">
      <alignment horizontal="center" vertical="center" wrapText="1"/>
    </xf>
    <xf numFmtId="0" fontId="35" fillId="5" borderId="14" xfId="12" applyFont="1" applyFill="1" applyBorder="1" applyAlignment="1">
      <alignment horizontal="center" vertical="center" wrapText="1"/>
    </xf>
    <xf numFmtId="0" fontId="35" fillId="5" borderId="2" xfId="12" applyFont="1" applyFill="1" applyBorder="1" applyAlignment="1">
      <alignment horizontal="center" vertical="center" wrapText="1"/>
    </xf>
    <xf numFmtId="0" fontId="35" fillId="5" borderId="6" xfId="12" applyFont="1" applyFill="1" applyBorder="1" applyAlignment="1">
      <alignment horizontal="center" vertical="center" wrapText="1"/>
    </xf>
    <xf numFmtId="0" fontId="9" fillId="0" borderId="13" xfId="12" applyBorder="1" applyAlignment="1">
      <alignment horizontal="center" vertical="center"/>
    </xf>
    <xf numFmtId="0" fontId="9" fillId="0" borderId="16" xfId="12" applyBorder="1" applyAlignment="1">
      <alignment horizontal="center" vertical="center"/>
    </xf>
    <xf numFmtId="0" fontId="11" fillId="0" borderId="2" xfId="12" applyFont="1" applyBorder="1" applyAlignment="1">
      <alignment horizontal="left" vertical="center" wrapText="1"/>
    </xf>
    <xf numFmtId="0" fontId="7" fillId="0" borderId="2" xfId="9" applyFont="1" applyBorder="1" applyAlignment="1">
      <alignment horizontal="center" vertical="center"/>
    </xf>
    <xf numFmtId="0" fontId="9" fillId="5" borderId="2" xfId="12" applyFill="1" applyBorder="1" applyAlignment="1">
      <alignment horizontal="center" vertical="center" wrapText="1"/>
    </xf>
    <xf numFmtId="0" fontId="9" fillId="5" borderId="13" xfId="12" applyFill="1" applyBorder="1" applyAlignment="1">
      <alignment horizontal="center" vertical="center" wrapText="1"/>
    </xf>
    <xf numFmtId="0" fontId="9" fillId="5" borderId="24" xfId="12" applyFill="1" applyBorder="1" applyAlignment="1">
      <alignment horizontal="center" vertical="center" wrapText="1"/>
    </xf>
    <xf numFmtId="0" fontId="9" fillId="5" borderId="16" xfId="12" applyFill="1" applyBorder="1" applyAlignment="1">
      <alignment horizontal="center" vertical="center" wrapText="1"/>
    </xf>
    <xf numFmtId="0" fontId="9" fillId="0" borderId="24" xfId="12" applyBorder="1" applyAlignment="1">
      <alignment horizontal="center" vertical="center" textRotation="255"/>
    </xf>
    <xf numFmtId="0" fontId="9" fillId="0" borderId="2" xfId="12" applyBorder="1" applyAlignment="1">
      <alignment horizontal="center" vertical="center" textRotation="255"/>
    </xf>
    <xf numFmtId="0" fontId="7" fillId="0" borderId="2" xfId="9" applyFont="1" applyBorder="1" applyAlignment="1">
      <alignment horizontal="left" vertical="center"/>
    </xf>
    <xf numFmtId="0" fontId="9" fillId="0" borderId="24" xfId="12" applyBorder="1" applyAlignment="1">
      <alignment horizontal="center" vertical="center"/>
    </xf>
    <xf numFmtId="0" fontId="9" fillId="0" borderId="26" xfId="12" applyBorder="1" applyAlignment="1">
      <alignment horizontal="center" vertical="center"/>
    </xf>
    <xf numFmtId="0" fontId="9" fillId="5" borderId="5" xfId="12" applyFill="1" applyBorder="1" applyAlignment="1">
      <alignment horizontal="center" vertical="center" wrapText="1"/>
    </xf>
    <xf numFmtId="0" fontId="9" fillId="0" borderId="2" xfId="9" applyFont="1" applyBorder="1" applyAlignment="1">
      <alignment horizontal="left" vertical="center" wrapText="1"/>
    </xf>
    <xf numFmtId="0" fontId="9" fillId="0" borderId="6" xfId="9" applyFont="1" applyBorder="1" applyAlignment="1">
      <alignment horizontal="left" vertical="center" wrapText="1"/>
    </xf>
    <xf numFmtId="0" fontId="9" fillId="3" borderId="23" xfId="9" applyFont="1" applyFill="1" applyBorder="1" applyAlignment="1">
      <alignment horizontal="center" vertical="center"/>
    </xf>
    <xf numFmtId="0" fontId="9" fillId="3" borderId="31" xfId="9" applyFont="1" applyFill="1" applyBorder="1" applyAlignment="1">
      <alignment horizontal="center" vertical="center"/>
    </xf>
    <xf numFmtId="0" fontId="9" fillId="3" borderId="27" xfId="9" applyFont="1" applyFill="1" applyBorder="1" applyAlignment="1">
      <alignment horizontal="center" vertical="center"/>
    </xf>
    <xf numFmtId="0" fontId="10" fillId="3" borderId="2" xfId="12" applyFont="1" applyFill="1" applyBorder="1" applyAlignment="1">
      <alignment horizontal="left" vertical="center" wrapText="1"/>
    </xf>
    <xf numFmtId="0" fontId="79" fillId="3" borderId="0" xfId="9" applyFont="1" applyFill="1" applyAlignment="1">
      <alignment horizontal="left" vertical="center"/>
    </xf>
    <xf numFmtId="0" fontId="10" fillId="3" borderId="2" xfId="12" applyFont="1" applyFill="1" applyBorder="1" applyAlignment="1">
      <alignment horizontal="center" vertical="center" wrapText="1"/>
    </xf>
    <xf numFmtId="9" fontId="9" fillId="3" borderId="16" xfId="1" applyFont="1" applyFill="1" applyBorder="1" applyAlignment="1">
      <alignment horizontal="center" vertical="center" wrapText="1"/>
    </xf>
    <xf numFmtId="9" fontId="9" fillId="3" borderId="2" xfId="1" applyFont="1" applyFill="1" applyBorder="1" applyAlignment="1">
      <alignment horizontal="center" vertical="center" wrapText="1"/>
    </xf>
    <xf numFmtId="0" fontId="9" fillId="3" borderId="24" xfId="12" applyFill="1" applyBorder="1" applyAlignment="1">
      <alignment horizontal="left" vertical="center"/>
    </xf>
    <xf numFmtId="0" fontId="9" fillId="3" borderId="26" xfId="12" applyFill="1" applyBorder="1" applyAlignment="1">
      <alignment horizontal="left" vertical="center"/>
    </xf>
    <xf numFmtId="0" fontId="10" fillId="3" borderId="5" xfId="12" applyFont="1" applyFill="1" applyBorder="1" applyAlignment="1">
      <alignment horizontal="center" vertical="center" wrapText="1"/>
    </xf>
    <xf numFmtId="3" fontId="26" fillId="0" borderId="2" xfId="9" applyNumberFormat="1" applyFont="1" applyBorder="1" applyAlignment="1">
      <alignment horizontal="center" vertical="center"/>
    </xf>
    <xf numFmtId="0" fontId="25" fillId="3" borderId="2" xfId="9" applyFont="1" applyFill="1" applyBorder="1" applyAlignment="1">
      <alignment horizontal="center" vertical="center" wrapText="1"/>
    </xf>
    <xf numFmtId="0" fontId="31" fillId="3" borderId="6" xfId="9" applyFont="1" applyFill="1" applyBorder="1" applyAlignment="1">
      <alignment horizontal="center" vertical="top" textRotation="255" wrapText="1"/>
    </xf>
    <xf numFmtId="0" fontId="25" fillId="3" borderId="2" xfId="12" applyFont="1" applyFill="1" applyBorder="1" applyAlignment="1">
      <alignment horizontal="center" vertical="center" wrapText="1"/>
    </xf>
    <xf numFmtId="0" fontId="31" fillId="3" borderId="2" xfId="9" applyFont="1" applyFill="1" applyBorder="1" applyAlignment="1">
      <alignment horizontal="center" vertical="top" textRotation="255" wrapText="1"/>
    </xf>
    <xf numFmtId="0" fontId="25" fillId="0" borderId="2" xfId="12" applyFont="1" applyBorder="1" applyAlignment="1">
      <alignment horizontal="center" vertical="center" textRotation="255"/>
    </xf>
    <xf numFmtId="3" fontId="26" fillId="3" borderId="2" xfId="9" applyNumberFormat="1" applyFont="1" applyFill="1" applyBorder="1" applyAlignment="1">
      <alignment horizontal="left" vertical="center" wrapText="1"/>
    </xf>
    <xf numFmtId="0" fontId="26" fillId="3" borderId="2" xfId="9" applyFont="1" applyFill="1" applyBorder="1" applyAlignment="1">
      <alignment horizontal="left" vertical="center" wrapText="1"/>
    </xf>
    <xf numFmtId="3" fontId="11" fillId="0" borderId="2" xfId="9" applyNumberFormat="1" applyFont="1" applyBorder="1" applyAlignment="1">
      <alignment horizontal="center" vertical="center"/>
    </xf>
    <xf numFmtId="3" fontId="26" fillId="3" borderId="2" xfId="9" applyNumberFormat="1" applyFont="1" applyFill="1" applyBorder="1" applyAlignment="1">
      <alignment horizontal="center" vertical="center"/>
    </xf>
    <xf numFmtId="0" fontId="26" fillId="3" borderId="2" xfId="9" applyFont="1" applyFill="1" applyBorder="1" applyAlignment="1">
      <alignment horizontal="center" vertical="center"/>
    </xf>
    <xf numFmtId="0" fontId="25" fillId="0" borderId="5" xfId="12" applyFont="1" applyBorder="1" applyAlignment="1">
      <alignment horizontal="center" vertical="center" wrapText="1"/>
    </xf>
    <xf numFmtId="0" fontId="25" fillId="3" borderId="16" xfId="12" applyFont="1" applyFill="1" applyBorder="1" applyAlignment="1">
      <alignment horizontal="center" vertical="top" textRotation="255" wrapText="1"/>
    </xf>
    <xf numFmtId="0" fontId="25" fillId="3" borderId="2" xfId="12" applyFont="1" applyFill="1" applyBorder="1" applyAlignment="1">
      <alignment horizontal="center" vertical="top" textRotation="255" wrapText="1"/>
    </xf>
    <xf numFmtId="3" fontId="26" fillId="0" borderId="2" xfId="9" applyNumberFormat="1" applyFont="1" applyBorder="1" applyAlignment="1">
      <alignment horizontal="left" vertical="center"/>
    </xf>
    <xf numFmtId="0" fontId="26" fillId="0" borderId="2" xfId="9" applyFont="1" applyBorder="1" applyAlignment="1">
      <alignment horizontal="left" vertical="center"/>
    </xf>
    <xf numFmtId="0" fontId="25" fillId="0" borderId="13" xfId="12" applyFont="1" applyBorder="1" applyAlignment="1">
      <alignment horizontal="center" vertical="center" wrapText="1"/>
    </xf>
    <xf numFmtId="0" fontId="25" fillId="0" borderId="16" xfId="12" applyFont="1" applyBorder="1" applyAlignment="1">
      <alignment horizontal="center" vertical="center" wrapText="1"/>
    </xf>
    <xf numFmtId="0" fontId="25" fillId="0" borderId="24" xfId="12" applyFont="1" applyBorder="1" applyAlignment="1">
      <alignment horizontal="center" vertical="center"/>
    </xf>
    <xf numFmtId="0" fontId="25" fillId="0" borderId="26" xfId="12" applyFont="1" applyBorder="1" applyAlignment="1">
      <alignment horizontal="center" vertical="center"/>
    </xf>
    <xf numFmtId="38" fontId="25" fillId="0" borderId="2" xfId="4" applyFont="1" applyFill="1" applyBorder="1" applyAlignment="1" applyProtection="1">
      <alignment horizontal="center" vertical="center" wrapText="1"/>
    </xf>
    <xf numFmtId="38" fontId="25" fillId="0" borderId="5" xfId="4" applyFont="1" applyFill="1" applyBorder="1" applyAlignment="1" applyProtection="1">
      <alignment horizontal="center" vertical="center" wrapText="1"/>
    </xf>
    <xf numFmtId="0" fontId="25" fillId="3" borderId="16" xfId="9" applyFont="1" applyFill="1" applyBorder="1" applyAlignment="1">
      <alignment horizontal="center" vertical="center" wrapText="1"/>
    </xf>
    <xf numFmtId="0" fontId="25" fillId="0" borderId="2" xfId="12" applyFont="1" applyBorder="1" applyAlignment="1">
      <alignment horizontal="center" vertical="top" textRotation="255" wrapText="1"/>
    </xf>
    <xf numFmtId="0" fontId="25" fillId="3" borderId="13" xfId="9" applyFont="1" applyFill="1" applyBorder="1" applyAlignment="1">
      <alignment horizontal="center" vertical="center" wrapText="1"/>
    </xf>
    <xf numFmtId="0" fontId="25" fillId="3" borderId="24" xfId="9" applyFont="1" applyFill="1" applyBorder="1" applyAlignment="1">
      <alignment horizontal="center" vertical="center" wrapText="1"/>
    </xf>
    <xf numFmtId="0" fontId="25" fillId="3" borderId="14" xfId="9" applyFont="1" applyFill="1" applyBorder="1" applyAlignment="1">
      <alignment horizontal="center" vertical="center" wrapText="1"/>
    </xf>
    <xf numFmtId="0" fontId="31" fillId="3" borderId="2" xfId="9" applyFont="1" applyFill="1" applyBorder="1" applyAlignment="1">
      <alignment horizontal="center" vertical="center" wrapText="1"/>
    </xf>
    <xf numFmtId="0" fontId="31" fillId="3" borderId="6" xfId="9" applyFont="1" applyFill="1" applyBorder="1" applyAlignment="1">
      <alignment horizontal="center" vertical="center" wrapText="1"/>
    </xf>
    <xf numFmtId="0" fontId="25" fillId="0" borderId="2" xfId="12" applyFont="1" applyBorder="1" applyAlignment="1">
      <alignment horizontal="center" vertical="center"/>
    </xf>
    <xf numFmtId="0" fontId="25" fillId="0" borderId="2" xfId="12" applyFont="1" applyBorder="1" applyAlignment="1">
      <alignment horizontal="center" vertical="center" wrapText="1"/>
    </xf>
    <xf numFmtId="3" fontId="66" fillId="8" borderId="2" xfId="27" applyNumberFormat="1" applyFont="1" applyFill="1" applyBorder="1" applyAlignment="1">
      <alignment horizontal="left" vertical="center"/>
    </xf>
    <xf numFmtId="3" fontId="26" fillId="3" borderId="2" xfId="9" applyNumberFormat="1" applyFont="1" applyFill="1" applyBorder="1" applyAlignment="1">
      <alignment horizontal="left" vertical="center"/>
    </xf>
    <xf numFmtId="0" fontId="26" fillId="3" borderId="2" xfId="9" applyFont="1" applyFill="1" applyBorder="1" applyAlignment="1">
      <alignment horizontal="left" vertical="center"/>
    </xf>
    <xf numFmtId="3" fontId="26" fillId="3" borderId="2" xfId="9" applyNumberFormat="1" applyFont="1" applyFill="1" applyBorder="1" applyAlignment="1">
      <alignment horizontal="center" vertical="center" wrapText="1"/>
    </xf>
    <xf numFmtId="3" fontId="26" fillId="0" borderId="2" xfId="9" applyNumberFormat="1" applyFont="1" applyBorder="1" applyAlignment="1">
      <alignment horizontal="center" vertical="center" wrapText="1"/>
    </xf>
    <xf numFmtId="3" fontId="26" fillId="3" borderId="2" xfId="9" applyNumberFormat="1" applyFont="1" applyFill="1" applyBorder="1" applyAlignment="1">
      <alignment horizontal="right" vertical="center"/>
    </xf>
    <xf numFmtId="0" fontId="26" fillId="3" borderId="2" xfId="9" applyFont="1" applyFill="1" applyBorder="1" applyAlignment="1">
      <alignment horizontal="right" vertical="center"/>
    </xf>
    <xf numFmtId="0" fontId="27" fillId="7" borderId="2" xfId="12" applyFont="1" applyFill="1" applyBorder="1" applyAlignment="1">
      <alignment horizontal="left" vertical="center" wrapText="1"/>
    </xf>
    <xf numFmtId="0" fontId="27" fillId="7" borderId="8" xfId="12" applyFont="1" applyFill="1" applyBorder="1" applyAlignment="1">
      <alignment horizontal="left" vertical="center" wrapText="1"/>
    </xf>
    <xf numFmtId="0" fontId="27" fillId="7" borderId="30" xfId="12" applyFont="1" applyFill="1" applyBorder="1" applyAlignment="1">
      <alignment horizontal="left" vertical="center" wrapText="1"/>
    </xf>
    <xf numFmtId="0" fontId="27" fillId="7" borderId="38" xfId="12" applyFont="1" applyFill="1" applyBorder="1" applyAlignment="1">
      <alignment horizontal="left" vertical="center" wrapText="1"/>
    </xf>
    <xf numFmtId="0" fontId="27" fillId="7" borderId="11" xfId="12" applyFont="1" applyFill="1" applyBorder="1" applyAlignment="1">
      <alignment horizontal="left" vertical="center" wrapText="1"/>
    </xf>
    <xf numFmtId="0" fontId="27" fillId="7" borderId="37" xfId="12" applyFont="1" applyFill="1" applyBorder="1" applyAlignment="1">
      <alignment horizontal="left" vertical="center" wrapText="1"/>
    </xf>
    <xf numFmtId="0" fontId="27" fillId="7" borderId="36" xfId="12" applyFont="1" applyFill="1" applyBorder="1" applyAlignment="1">
      <alignment horizontal="left" vertical="center" wrapText="1"/>
    </xf>
    <xf numFmtId="0" fontId="40" fillId="7" borderId="7" xfId="12" applyFont="1" applyFill="1" applyBorder="1" applyAlignment="1">
      <alignment horizontal="center" vertical="top" textRotation="255" wrapText="1"/>
    </xf>
    <xf numFmtId="0" fontId="40" fillId="7" borderId="3" xfId="12" applyFont="1" applyFill="1" applyBorder="1" applyAlignment="1">
      <alignment horizontal="center" vertical="top" textRotation="255" wrapText="1"/>
    </xf>
    <xf numFmtId="0" fontId="91" fillId="7" borderId="2" xfId="12" applyFont="1" applyFill="1" applyBorder="1" applyAlignment="1">
      <alignment horizontal="center" vertical="top" textRotation="255" wrapText="1"/>
    </xf>
    <xf numFmtId="0" fontId="40" fillId="7" borderId="2" xfId="12" applyFont="1" applyFill="1" applyBorder="1" applyAlignment="1">
      <alignment horizontal="center" vertical="top" textRotation="255" wrapText="1"/>
    </xf>
    <xf numFmtId="0" fontId="91" fillId="7" borderId="2" xfId="12" applyFont="1" applyFill="1" applyBorder="1" applyAlignment="1">
      <alignment horizontal="center" vertical="center" wrapText="1"/>
    </xf>
    <xf numFmtId="0" fontId="27" fillId="7" borderId="2" xfId="12" applyFont="1" applyFill="1" applyBorder="1" applyAlignment="1">
      <alignment horizontal="center" vertical="center" wrapText="1"/>
    </xf>
    <xf numFmtId="6" fontId="79" fillId="5" borderId="0" xfId="6" applyFont="1" applyFill="1" applyBorder="1" applyAlignment="1">
      <alignment horizontal="left" vertical="center"/>
    </xf>
    <xf numFmtId="0" fontId="27" fillId="7" borderId="2" xfId="12" applyFont="1" applyFill="1" applyBorder="1" applyAlignment="1">
      <alignment horizontal="center" vertical="center"/>
    </xf>
    <xf numFmtId="0" fontId="41" fillId="3" borderId="2" xfId="12" applyFont="1" applyFill="1" applyBorder="1" applyAlignment="1">
      <alignment horizontal="left" vertical="top" wrapText="1"/>
    </xf>
    <xf numFmtId="0" fontId="28" fillId="3" borderId="2" xfId="12" quotePrefix="1" applyFont="1" applyFill="1" applyBorder="1" applyAlignment="1">
      <alignment horizontal="left" vertical="center" wrapText="1"/>
    </xf>
    <xf numFmtId="0" fontId="28" fillId="3" borderId="2" xfId="12" applyFont="1" applyFill="1" applyBorder="1" applyAlignment="1">
      <alignment horizontal="left" vertical="center" wrapText="1"/>
    </xf>
    <xf numFmtId="0" fontId="41" fillId="3" borderId="2" xfId="12" applyFont="1" applyFill="1" applyBorder="1" applyAlignment="1">
      <alignment horizontal="left" vertical="center" wrapText="1"/>
    </xf>
    <xf numFmtId="0" fontId="41" fillId="0" borderId="2" xfId="12" applyFont="1" applyBorder="1" applyAlignment="1">
      <alignment horizontal="left" vertical="center" wrapText="1"/>
    </xf>
    <xf numFmtId="0" fontId="28" fillId="3" borderId="5" xfId="12" applyFont="1" applyFill="1" applyBorder="1" applyAlignment="1">
      <alignment horizontal="left" vertical="center" wrapText="1"/>
    </xf>
    <xf numFmtId="0" fontId="28" fillId="3" borderId="25" xfId="12" applyFont="1" applyFill="1" applyBorder="1" applyAlignment="1">
      <alignment horizontal="left" vertical="center" wrapText="1"/>
    </xf>
    <xf numFmtId="0" fontId="41" fillId="3" borderId="5" xfId="12" applyFont="1" applyFill="1" applyBorder="1" applyAlignment="1">
      <alignment horizontal="left" vertical="center" wrapText="1"/>
    </xf>
    <xf numFmtId="0" fontId="41" fillId="3" borderId="25" xfId="12" applyFont="1" applyFill="1" applyBorder="1" applyAlignment="1">
      <alignment horizontal="left" vertical="center" wrapText="1"/>
    </xf>
    <xf numFmtId="0" fontId="17" fillId="3" borderId="2" xfId="12" applyFont="1" applyFill="1" applyBorder="1" applyAlignment="1">
      <alignment horizontal="left" vertical="center" wrapText="1"/>
    </xf>
    <xf numFmtId="6" fontId="84" fillId="14" borderId="0" xfId="6" applyFont="1" applyFill="1" applyBorder="1" applyAlignment="1">
      <alignment horizontal="left" vertical="center" wrapText="1"/>
    </xf>
    <xf numFmtId="6" fontId="84" fillId="14" borderId="0" xfId="6" applyFont="1" applyFill="1" applyBorder="1" applyAlignment="1">
      <alignment horizontal="left" vertical="center"/>
    </xf>
    <xf numFmtId="6" fontId="84" fillId="14" borderId="37" xfId="6" applyFont="1" applyFill="1" applyBorder="1" applyAlignment="1">
      <alignment horizontal="left" vertical="center"/>
    </xf>
    <xf numFmtId="0" fontId="41" fillId="3" borderId="5" xfId="12" applyFont="1" applyFill="1" applyBorder="1" applyAlignment="1">
      <alignment horizontal="center" vertical="center" wrapText="1"/>
    </xf>
    <xf numFmtId="0" fontId="41" fillId="3" borderId="25" xfId="12" applyFont="1" applyFill="1" applyBorder="1" applyAlignment="1">
      <alignment horizontal="center" vertical="center" wrapText="1"/>
    </xf>
    <xf numFmtId="0" fontId="62" fillId="8" borderId="2" xfId="27" applyNumberFormat="1" applyFont="1" applyFill="1" applyBorder="1" applyAlignment="1">
      <alignment horizontal="left" vertical="center" wrapText="1"/>
    </xf>
    <xf numFmtId="0" fontId="69" fillId="8" borderId="2" xfId="27" applyNumberFormat="1" applyFont="1" applyFill="1" applyBorder="1" applyAlignment="1">
      <alignment horizontal="left" vertical="center"/>
    </xf>
    <xf numFmtId="0" fontId="91" fillId="5" borderId="6" xfId="12" applyFont="1" applyFill="1" applyBorder="1" applyAlignment="1">
      <alignment vertical="top" textRotation="255" wrapText="1"/>
    </xf>
    <xf numFmtId="0" fontId="28" fillId="5" borderId="50" xfId="12" applyFont="1" applyFill="1" applyBorder="1" applyAlignment="1">
      <alignment horizontal="center" vertical="center" wrapText="1"/>
    </xf>
    <xf numFmtId="0" fontId="28" fillId="5" borderId="25" xfId="12" applyFont="1" applyFill="1" applyBorder="1" applyAlignment="1">
      <alignment horizontal="center" vertical="top" textRotation="255" wrapText="1"/>
    </xf>
    <xf numFmtId="0" fontId="28" fillId="5" borderId="2" xfId="12" applyFont="1" applyFill="1" applyBorder="1" applyAlignment="1">
      <alignment horizontal="center" vertical="top" textRotation="255" wrapText="1"/>
    </xf>
    <xf numFmtId="0" fontId="28" fillId="5" borderId="2" xfId="12" applyFont="1" applyFill="1" applyBorder="1" applyAlignment="1">
      <alignment horizontal="center" vertical="center" wrapText="1"/>
    </xf>
    <xf numFmtId="6" fontId="84" fillId="13" borderId="0" xfId="6" applyFont="1" applyFill="1" applyBorder="1" applyAlignment="1">
      <alignment horizontal="left" vertical="center" wrapText="1"/>
    </xf>
    <xf numFmtId="6" fontId="84" fillId="13" borderId="0" xfId="6" applyFont="1" applyFill="1" applyBorder="1" applyAlignment="1">
      <alignment horizontal="left" vertical="center"/>
    </xf>
    <xf numFmtId="0" fontId="9" fillId="5" borderId="2" xfId="12" applyFill="1" applyBorder="1" applyAlignment="1">
      <alignment horizontal="center" vertical="top" textRotation="255" wrapText="1"/>
    </xf>
    <xf numFmtId="0" fontId="91" fillId="5" borderId="2" xfId="12" applyFont="1" applyFill="1" applyBorder="1" applyAlignment="1">
      <alignment horizontal="center" vertical="top" textRotation="255" wrapText="1"/>
    </xf>
    <xf numFmtId="0" fontId="27" fillId="5" borderId="24" xfId="12" applyFont="1" applyFill="1" applyBorder="1" applyAlignment="1">
      <alignment horizontal="center" vertical="center" wrapText="1"/>
    </xf>
    <xf numFmtId="0" fontId="27" fillId="5" borderId="26" xfId="12" applyFont="1" applyFill="1" applyBorder="1" applyAlignment="1">
      <alignment horizontal="center" vertical="center" wrapText="1"/>
    </xf>
    <xf numFmtId="0" fontId="27" fillId="5" borderId="33" xfId="12" applyFont="1" applyFill="1" applyBorder="1" applyAlignment="1">
      <alignment horizontal="center" vertical="center" wrapText="1"/>
    </xf>
    <xf numFmtId="0" fontId="27" fillId="5" borderId="14" xfId="12" applyFont="1" applyFill="1" applyBorder="1" applyAlignment="1">
      <alignment horizontal="center" vertical="center" wrapText="1"/>
    </xf>
    <xf numFmtId="0" fontId="28" fillId="5" borderId="5" xfId="12" applyFont="1" applyFill="1" applyBorder="1" applyAlignment="1">
      <alignment horizontal="center" vertical="center" textRotation="255" wrapText="1"/>
    </xf>
    <xf numFmtId="0" fontId="79" fillId="5" borderId="0" xfId="13" applyFont="1" applyFill="1" applyAlignment="1">
      <alignment horizontal="left" vertical="center"/>
    </xf>
    <xf numFmtId="0" fontId="38" fillId="7" borderId="0" xfId="13" applyFont="1" applyFill="1" applyAlignment="1">
      <alignment horizontal="center" vertical="center"/>
    </xf>
    <xf numFmtId="0" fontId="11" fillId="5" borderId="2" xfId="12" applyFont="1" applyFill="1" applyBorder="1" applyAlignment="1">
      <alignment horizontal="center" vertical="center" wrapText="1"/>
    </xf>
    <xf numFmtId="0" fontId="11" fillId="5" borderId="6" xfId="12" applyFont="1" applyFill="1" applyBorder="1" applyAlignment="1">
      <alignment horizontal="center" vertical="center" wrapText="1"/>
    </xf>
    <xf numFmtId="181" fontId="13" fillId="5" borderId="2" xfId="12" applyNumberFormat="1" applyFont="1" applyFill="1" applyBorder="1" applyAlignment="1">
      <alignment horizontal="center" vertical="center" wrapText="1"/>
    </xf>
    <xf numFmtId="176" fontId="13" fillId="5" borderId="2" xfId="12" applyNumberFormat="1" applyFont="1" applyFill="1" applyBorder="1" applyAlignment="1">
      <alignment horizontal="center" vertical="center" wrapText="1"/>
    </xf>
    <xf numFmtId="0" fontId="13" fillId="5" borderId="2" xfId="12" applyFont="1" applyFill="1" applyBorder="1" applyAlignment="1">
      <alignment horizontal="center" vertical="center" wrapText="1"/>
    </xf>
    <xf numFmtId="180" fontId="13" fillId="5" borderId="2" xfId="12" applyNumberFormat="1" applyFont="1" applyFill="1" applyBorder="1" applyAlignment="1">
      <alignment horizontal="center" vertical="center" wrapText="1"/>
    </xf>
    <xf numFmtId="0" fontId="4" fillId="5" borderId="24" xfId="12" applyFont="1" applyFill="1" applyBorder="1" applyAlignment="1">
      <alignment horizontal="left" vertical="center"/>
    </xf>
    <xf numFmtId="0" fontId="4" fillId="5" borderId="14" xfId="12" applyFont="1" applyFill="1" applyBorder="1" applyAlignment="1">
      <alignment horizontal="left" vertical="center"/>
    </xf>
    <xf numFmtId="0" fontId="11" fillId="5" borderId="2" xfId="13" applyFont="1" applyFill="1" applyBorder="1" applyAlignment="1">
      <alignment horizontal="center" vertical="center" wrapText="1"/>
    </xf>
    <xf numFmtId="0" fontId="29" fillId="5" borderId="13" xfId="12" applyFont="1" applyFill="1" applyBorder="1" applyAlignment="1">
      <alignment horizontal="center" vertical="center" wrapText="1"/>
    </xf>
    <xf numFmtId="0" fontId="29" fillId="5" borderId="14" xfId="12" applyFont="1" applyFill="1" applyBorder="1" applyAlignment="1">
      <alignment horizontal="center" vertical="center" wrapText="1"/>
    </xf>
    <xf numFmtId="0" fontId="33" fillId="5" borderId="24" xfId="12" applyFont="1" applyFill="1" applyBorder="1" applyAlignment="1">
      <alignment horizontal="center" vertical="center"/>
    </xf>
    <xf numFmtId="0" fontId="33" fillId="5" borderId="35" xfId="12" applyFont="1" applyFill="1" applyBorder="1" applyAlignment="1">
      <alignment horizontal="center" vertical="center"/>
    </xf>
    <xf numFmtId="0" fontId="33" fillId="5" borderId="28" xfId="12" applyFont="1" applyFill="1" applyBorder="1" applyAlignment="1">
      <alignment horizontal="center" vertical="center"/>
    </xf>
    <xf numFmtId="0" fontId="29" fillId="5" borderId="16" xfId="12" applyFont="1" applyFill="1" applyBorder="1" applyAlignment="1">
      <alignment vertical="center" textRotation="255" wrapText="1"/>
    </xf>
    <xf numFmtId="0" fontId="29" fillId="5" borderId="6" xfId="12" applyFont="1" applyFill="1" applyBorder="1" applyAlignment="1">
      <alignment vertical="center" textRotation="255" wrapText="1"/>
    </xf>
    <xf numFmtId="0" fontId="16" fillId="5" borderId="2" xfId="12" applyFont="1" applyFill="1" applyBorder="1" applyAlignment="1">
      <alignment horizontal="center" vertical="center" wrapText="1"/>
    </xf>
    <xf numFmtId="0" fontId="33" fillId="5" borderId="13" xfId="12" applyFont="1" applyFill="1" applyBorder="1" applyAlignment="1">
      <alignment horizontal="center" vertical="center" wrapText="1"/>
    </xf>
    <xf numFmtId="0" fontId="33" fillId="5" borderId="14" xfId="12" applyFont="1" applyFill="1" applyBorder="1" applyAlignment="1">
      <alignment horizontal="center" vertical="center" wrapText="1"/>
    </xf>
    <xf numFmtId="0" fontId="33" fillId="5" borderId="16" xfId="12" applyFont="1" applyFill="1" applyBorder="1" applyAlignment="1">
      <alignment horizontal="center" vertical="center" wrapText="1"/>
    </xf>
    <xf numFmtId="0" fontId="33" fillId="5" borderId="6" xfId="12" applyFont="1" applyFill="1" applyBorder="1" applyAlignment="1">
      <alignment horizontal="center" vertical="center" wrapText="1"/>
    </xf>
    <xf numFmtId="0" fontId="33" fillId="5" borderId="2" xfId="12" applyFont="1" applyFill="1" applyBorder="1" applyAlignment="1">
      <alignment horizontal="center" vertical="center"/>
    </xf>
    <xf numFmtId="0" fontId="33" fillId="5" borderId="7" xfId="12" applyFont="1" applyFill="1" applyBorder="1" applyAlignment="1">
      <alignment horizontal="center" vertical="center"/>
    </xf>
    <xf numFmtId="0" fontId="33" fillId="5" borderId="8" xfId="12" applyFont="1" applyFill="1" applyBorder="1" applyAlignment="1">
      <alignment horizontal="center" vertical="center"/>
    </xf>
    <xf numFmtId="0" fontId="33" fillId="5" borderId="2" xfId="12" applyFont="1" applyFill="1" applyBorder="1" applyAlignment="1">
      <alignment horizontal="center" vertical="center" wrapText="1"/>
    </xf>
    <xf numFmtId="0" fontId="33" fillId="5" borderId="5" xfId="12" applyFont="1" applyFill="1" applyBorder="1" applyAlignment="1">
      <alignment horizontal="center" vertical="center" wrapText="1"/>
    </xf>
    <xf numFmtId="0" fontId="16" fillId="5" borderId="5" xfId="12" applyFont="1" applyFill="1" applyBorder="1" applyAlignment="1">
      <alignment horizontal="center" vertical="center" wrapText="1"/>
    </xf>
    <xf numFmtId="0" fontId="26" fillId="0" borderId="2" xfId="13" applyFont="1" applyBorder="1" applyAlignment="1">
      <alignment horizontal="center" vertical="center"/>
    </xf>
    <xf numFmtId="0" fontId="28" fillId="7" borderId="13" xfId="12" applyFont="1" applyFill="1" applyBorder="1" applyAlignment="1">
      <alignment horizontal="center" vertical="center"/>
    </xf>
    <xf numFmtId="0" fontId="28" fillId="7" borderId="16" xfId="12" applyFont="1" applyFill="1" applyBorder="1" applyAlignment="1">
      <alignment horizontal="center" vertical="center"/>
    </xf>
    <xf numFmtId="0" fontId="50" fillId="7" borderId="24" xfId="12" applyFont="1" applyFill="1" applyBorder="1" applyAlignment="1">
      <alignment horizontal="center" vertical="center" wrapText="1"/>
    </xf>
    <xf numFmtId="0" fontId="50" fillId="7" borderId="2" xfId="12" applyFont="1" applyFill="1" applyBorder="1" applyAlignment="1">
      <alignment horizontal="center" vertical="center" wrapText="1"/>
    </xf>
    <xf numFmtId="0" fontId="28" fillId="7" borderId="2" xfId="12" applyFont="1" applyFill="1" applyBorder="1" applyAlignment="1">
      <alignment horizontal="center" vertical="top" textRotation="255"/>
    </xf>
    <xf numFmtId="0" fontId="28" fillId="7" borderId="2" xfId="12" applyFont="1" applyFill="1" applyBorder="1" applyAlignment="1">
      <alignment horizontal="center" vertical="top" textRotation="255" wrapText="1"/>
    </xf>
    <xf numFmtId="0" fontId="28" fillId="7" borderId="16" xfId="12" applyFont="1" applyFill="1" applyBorder="1" applyAlignment="1">
      <alignment horizontal="center" vertical="top" textRotation="255" wrapText="1"/>
    </xf>
    <xf numFmtId="0" fontId="28" fillId="7" borderId="6" xfId="12" applyFont="1" applyFill="1" applyBorder="1" applyAlignment="1">
      <alignment horizontal="center" vertical="top" textRotation="255" wrapText="1"/>
    </xf>
    <xf numFmtId="0" fontId="50" fillId="7" borderId="14" xfId="12" applyFont="1" applyFill="1" applyBorder="1" applyAlignment="1">
      <alignment horizontal="center" vertical="center" wrapText="1"/>
    </xf>
    <xf numFmtId="0" fontId="50" fillId="7" borderId="6" xfId="12" applyFont="1" applyFill="1" applyBorder="1" applyAlignment="1">
      <alignment horizontal="center" vertical="center" wrapText="1"/>
    </xf>
    <xf numFmtId="0" fontId="50" fillId="7" borderId="13" xfId="12" applyFont="1" applyFill="1" applyBorder="1" applyAlignment="1">
      <alignment horizontal="center" vertical="center" wrapText="1"/>
    </xf>
    <xf numFmtId="0" fontId="50" fillId="7" borderId="16" xfId="12" applyFont="1" applyFill="1" applyBorder="1" applyAlignment="1">
      <alignment horizontal="center" vertical="center" wrapText="1"/>
    </xf>
    <xf numFmtId="176" fontId="26" fillId="3" borderId="2" xfId="4" applyNumberFormat="1" applyFont="1" applyFill="1" applyBorder="1" applyAlignment="1" applyProtection="1">
      <alignment horizontal="right" vertical="center" wrapText="1"/>
    </xf>
    <xf numFmtId="0" fontId="33" fillId="3" borderId="2" xfId="12" applyFont="1" applyFill="1" applyBorder="1" applyAlignment="1">
      <alignment horizontal="right" vertical="center" wrapText="1"/>
    </xf>
    <xf numFmtId="0" fontId="33" fillId="0" borderId="2" xfId="13" applyFont="1" applyBorder="1" applyAlignment="1">
      <alignment horizontal="right" vertical="center"/>
    </xf>
    <xf numFmtId="0" fontId="33" fillId="0" borderId="2" xfId="12" applyFont="1" applyBorder="1" applyAlignment="1">
      <alignment horizontal="right" vertical="center" wrapText="1"/>
    </xf>
    <xf numFmtId="176" fontId="9" fillId="3" borderId="17" xfId="9" applyNumberFormat="1" applyFont="1" applyFill="1" applyBorder="1" applyAlignment="1">
      <alignment vertical="center"/>
    </xf>
    <xf numFmtId="176" fontId="9" fillId="3" borderId="18" xfId="9" applyNumberFormat="1" applyFont="1" applyFill="1" applyBorder="1" applyAlignment="1">
      <alignment vertical="center"/>
    </xf>
    <xf numFmtId="176" fontId="9" fillId="3" borderId="51" xfId="9" applyNumberFormat="1" applyFont="1" applyFill="1" applyBorder="1" applyAlignment="1">
      <alignment vertical="center"/>
    </xf>
    <xf numFmtId="176" fontId="9" fillId="3" borderId="53" xfId="9" applyNumberFormat="1" applyFont="1" applyFill="1" applyBorder="1" applyAlignment="1">
      <alignment vertical="center"/>
    </xf>
    <xf numFmtId="176" fontId="9" fillId="3" borderId="54" xfId="9" applyNumberFormat="1" applyFont="1" applyFill="1" applyBorder="1" applyAlignment="1">
      <alignment vertical="center"/>
    </xf>
    <xf numFmtId="0" fontId="10" fillId="3" borderId="52" xfId="12" applyFont="1" applyFill="1" applyBorder="1" applyAlignment="1">
      <alignment horizontal="center" vertical="center"/>
    </xf>
    <xf numFmtId="0" fontId="10" fillId="15" borderId="15" xfId="12" applyFont="1" applyFill="1" applyBorder="1" applyAlignment="1">
      <alignment horizontal="left" vertical="center"/>
    </xf>
    <xf numFmtId="0" fontId="9" fillId="15" borderId="12" xfId="10" applyFont="1" applyFill="1" applyBorder="1" applyAlignment="1">
      <alignment horizontal="right" vertical="center"/>
    </xf>
    <xf numFmtId="0" fontId="10" fillId="15" borderId="3" xfId="12" applyFont="1" applyFill="1" applyBorder="1" applyAlignment="1">
      <alignment horizontal="right" vertical="center"/>
    </xf>
    <xf numFmtId="0" fontId="9" fillId="15" borderId="3" xfId="9" applyFont="1" applyFill="1" applyBorder="1" applyAlignment="1">
      <alignment vertical="center"/>
    </xf>
    <xf numFmtId="0" fontId="9" fillId="15" borderId="3" xfId="9" applyFont="1" applyFill="1" applyBorder="1" applyAlignment="1">
      <alignment horizontal="right" vertical="center"/>
    </xf>
    <xf numFmtId="0" fontId="33" fillId="15" borderId="3" xfId="9" applyFont="1" applyFill="1" applyBorder="1"/>
    <xf numFmtId="0" fontId="33" fillId="15" borderId="36" xfId="9" applyFont="1" applyFill="1" applyBorder="1" applyAlignment="1">
      <alignment vertical="center"/>
    </xf>
    <xf numFmtId="0" fontId="33" fillId="15" borderId="3" xfId="9" applyFont="1" applyFill="1" applyBorder="1" applyAlignment="1">
      <alignment vertical="center"/>
    </xf>
    <xf numFmtId="0" fontId="9" fillId="3" borderId="3" xfId="9" applyFont="1" applyFill="1" applyBorder="1" applyAlignment="1">
      <alignment vertical="center"/>
    </xf>
    <xf numFmtId="0" fontId="9" fillId="3" borderId="3" xfId="9" applyFont="1" applyFill="1" applyBorder="1" applyAlignment="1">
      <alignment horizontal="right" vertical="center"/>
    </xf>
    <xf numFmtId="0" fontId="9" fillId="3" borderId="17" xfId="10" applyFont="1" applyFill="1" applyBorder="1" applyAlignment="1">
      <alignment horizontal="right" vertical="center"/>
    </xf>
    <xf numFmtId="0" fontId="9" fillId="3" borderId="18" xfId="10" applyFont="1" applyFill="1" applyBorder="1" applyAlignment="1">
      <alignment horizontal="right" vertical="center"/>
    </xf>
    <xf numFmtId="0" fontId="9" fillId="3" borderId="53" xfId="10" applyFont="1" applyFill="1" applyBorder="1" applyAlignment="1">
      <alignment horizontal="right" vertical="center"/>
    </xf>
    <xf numFmtId="0" fontId="32" fillId="3" borderId="0" xfId="9" applyFont="1" applyFill="1"/>
    <xf numFmtId="0" fontId="9" fillId="3" borderId="15" xfId="12" applyFont="1" applyFill="1" applyBorder="1" applyAlignment="1">
      <alignment horizontal="left" vertical="center"/>
    </xf>
    <xf numFmtId="0" fontId="9" fillId="3" borderId="3" xfId="12" applyFont="1" applyFill="1" applyBorder="1" applyAlignment="1">
      <alignment horizontal="right" vertical="center"/>
    </xf>
    <xf numFmtId="0" fontId="31" fillId="3" borderId="3" xfId="9" applyFont="1" applyFill="1" applyBorder="1"/>
    <xf numFmtId="0" fontId="31" fillId="3" borderId="4" xfId="9" applyFont="1" applyFill="1" applyBorder="1" applyAlignment="1">
      <alignment horizontal="center" vertical="center"/>
    </xf>
    <xf numFmtId="0" fontId="31" fillId="3" borderId="36" xfId="9" applyFont="1" applyFill="1" applyBorder="1" applyAlignment="1">
      <alignment vertical="center"/>
    </xf>
    <xf numFmtId="0" fontId="31" fillId="3" borderId="3" xfId="9" applyFont="1" applyFill="1" applyBorder="1" applyAlignment="1">
      <alignment vertical="center"/>
    </xf>
    <xf numFmtId="0" fontId="9" fillId="3" borderId="52" xfId="12" applyFont="1" applyFill="1" applyBorder="1" applyAlignment="1">
      <alignment horizontal="center" vertical="center"/>
    </xf>
    <xf numFmtId="0" fontId="9" fillId="3" borderId="51" xfId="10" applyFont="1" applyFill="1" applyBorder="1" applyAlignment="1">
      <alignment horizontal="right" vertical="center"/>
    </xf>
    <xf numFmtId="0" fontId="15" fillId="3" borderId="17" xfId="9" applyFill="1" applyBorder="1" applyAlignment="1">
      <alignment vertical="top" wrapText="1"/>
    </xf>
    <xf numFmtId="0" fontId="15" fillId="3" borderId="18" xfId="9" applyFill="1" applyBorder="1" applyAlignment="1">
      <alignment vertical="top" wrapText="1"/>
    </xf>
    <xf numFmtId="0" fontId="15" fillId="3" borderId="51" xfId="9" applyFill="1" applyBorder="1" applyAlignment="1">
      <alignment horizontal="left" vertical="top" wrapText="1"/>
    </xf>
    <xf numFmtId="0" fontId="15" fillId="3" borderId="51" xfId="9" applyFill="1" applyBorder="1" applyAlignment="1">
      <alignment vertical="top" wrapText="1"/>
    </xf>
    <xf numFmtId="0" fontId="15" fillId="3" borderId="53" xfId="9" applyFill="1" applyBorder="1" applyAlignment="1">
      <alignment vertical="top" wrapText="1"/>
    </xf>
    <xf numFmtId="0" fontId="11" fillId="3" borderId="18" xfId="9" applyFont="1" applyFill="1" applyBorder="1" applyAlignment="1">
      <alignment horizontal="center" vertical="center"/>
    </xf>
    <xf numFmtId="0" fontId="33" fillId="3" borderId="18" xfId="9" applyFont="1" applyFill="1" applyBorder="1"/>
    <xf numFmtId="0" fontId="15" fillId="3" borderId="18" xfId="9" applyFill="1" applyBorder="1"/>
    <xf numFmtId="0" fontId="33" fillId="3" borderId="18" xfId="9" applyFont="1" applyFill="1" applyBorder="1" applyAlignment="1">
      <alignment horizontal="center" vertical="center"/>
    </xf>
    <xf numFmtId="0" fontId="15" fillId="3" borderId="18" xfId="9" applyFill="1" applyBorder="1" applyAlignment="1">
      <alignment vertical="center"/>
    </xf>
    <xf numFmtId="0" fontId="15" fillId="3" borderId="51" xfId="9" applyFill="1" applyBorder="1"/>
    <xf numFmtId="0" fontId="15" fillId="3" borderId="18" xfId="9" applyFont="1" applyFill="1" applyBorder="1" applyAlignment="1">
      <alignment vertical="center"/>
    </xf>
    <xf numFmtId="0" fontId="9" fillId="3" borderId="17" xfId="9" applyFont="1" applyFill="1" applyBorder="1" applyAlignment="1">
      <alignment horizontal="center" vertical="center"/>
    </xf>
    <xf numFmtId="0" fontId="9" fillId="3" borderId="18" xfId="9" applyFont="1" applyFill="1" applyBorder="1" applyAlignment="1">
      <alignment horizontal="center" vertical="center"/>
    </xf>
    <xf numFmtId="0" fontId="9" fillId="3" borderId="51" xfId="9" applyFont="1" applyFill="1" applyBorder="1" applyAlignment="1">
      <alignment horizontal="center" vertical="center"/>
    </xf>
    <xf numFmtId="0" fontId="33" fillId="3" borderId="53" xfId="9" applyFont="1" applyFill="1" applyBorder="1" applyAlignment="1">
      <alignment horizontal="center"/>
    </xf>
    <xf numFmtId="0" fontId="33" fillId="3" borderId="18" xfId="9" applyFont="1" applyFill="1" applyBorder="1" applyAlignment="1">
      <alignment horizontal="center"/>
    </xf>
    <xf numFmtId="0" fontId="16" fillId="3" borderId="51" xfId="9" applyFont="1" applyFill="1" applyBorder="1"/>
    <xf numFmtId="38" fontId="36" fillId="15" borderId="53" xfId="25" applyFont="1" applyFill="1" applyBorder="1" applyAlignment="1">
      <alignment vertical="center"/>
    </xf>
    <xf numFmtId="38" fontId="36" fillId="15" borderId="18" xfId="25" applyFont="1" applyFill="1" applyBorder="1" applyAlignment="1">
      <alignment vertical="center"/>
    </xf>
    <xf numFmtId="0" fontId="15" fillId="0" borderId="0" xfId="9" applyAlignment="1"/>
    <xf numFmtId="0" fontId="25" fillId="0" borderId="0" xfId="9" applyFont="1" applyAlignment="1"/>
    <xf numFmtId="0" fontId="9" fillId="2" borderId="2" xfId="9" applyFont="1" applyFill="1" applyBorder="1" applyAlignment="1">
      <alignment vertical="center" wrapText="1"/>
    </xf>
    <xf numFmtId="0" fontId="5" fillId="2" borderId="2" xfId="9" applyFont="1" applyFill="1" applyBorder="1" applyAlignment="1">
      <alignment vertical="center" wrapText="1"/>
    </xf>
    <xf numFmtId="0" fontId="33" fillId="0" borderId="3" xfId="9" applyFont="1" applyBorder="1" applyAlignment="1"/>
    <xf numFmtId="10" fontId="33" fillId="3" borderId="2" xfId="9" applyNumberFormat="1" applyFont="1" applyFill="1" applyBorder="1" applyAlignment="1">
      <alignment vertical="center"/>
    </xf>
    <xf numFmtId="0" fontId="33" fillId="3" borderId="2" xfId="9" applyFont="1" applyFill="1" applyBorder="1" applyAlignment="1"/>
    <xf numFmtId="10" fontId="31" fillId="3" borderId="2" xfId="9" applyNumberFormat="1" applyFont="1" applyFill="1" applyBorder="1" applyAlignment="1"/>
    <xf numFmtId="10" fontId="33" fillId="3" borderId="2" xfId="9" applyNumberFormat="1" applyFont="1" applyFill="1" applyBorder="1" applyAlignment="1"/>
    <xf numFmtId="10" fontId="21" fillId="9" borderId="3" xfId="27" applyNumberFormat="1" applyFont="1" applyFill="1" applyBorder="1" applyAlignment="1">
      <alignment vertical="center"/>
    </xf>
    <xf numFmtId="0" fontId="33" fillId="3" borderId="3" xfId="9" applyFont="1" applyFill="1" applyBorder="1" applyAlignment="1">
      <alignment wrapText="1"/>
    </xf>
    <xf numFmtId="0" fontId="33" fillId="3" borderId="3" xfId="9" applyFont="1" applyFill="1" applyBorder="1" applyAlignment="1"/>
    <xf numFmtId="0" fontId="33" fillId="3" borderId="18" xfId="9" applyFont="1" applyFill="1" applyBorder="1" applyAlignment="1"/>
    <xf numFmtId="0" fontId="33" fillId="3" borderId="0" xfId="9" applyFont="1" applyFill="1" applyAlignment="1"/>
    <xf numFmtId="0" fontId="5" fillId="3" borderId="18" xfId="12" applyFont="1" applyFill="1" applyBorder="1" applyAlignment="1">
      <alignment horizontal="center" vertical="center" wrapText="1"/>
    </xf>
    <xf numFmtId="0" fontId="15" fillId="3" borderId="0" xfId="9" applyFill="1" applyBorder="1"/>
    <xf numFmtId="178" fontId="33" fillId="3" borderId="2" xfId="9" applyNumberFormat="1" applyFont="1" applyFill="1" applyBorder="1" applyAlignment="1">
      <alignment horizontal="center" vertical="center"/>
    </xf>
    <xf numFmtId="0" fontId="15" fillId="3" borderId="37" xfId="9" applyFill="1" applyBorder="1"/>
    <xf numFmtId="0" fontId="15" fillId="3" borderId="17" xfId="9" applyFill="1" applyBorder="1"/>
    <xf numFmtId="38" fontId="15" fillId="3" borderId="18" xfId="9" applyNumberFormat="1" applyFill="1" applyBorder="1"/>
    <xf numFmtId="38" fontId="15" fillId="3" borderId="51" xfId="9" applyNumberFormat="1" applyFill="1" applyBorder="1"/>
    <xf numFmtId="0" fontId="10" fillId="15" borderId="16" xfId="12" applyFont="1" applyFill="1" applyBorder="1" applyAlignment="1">
      <alignment horizontal="left" vertical="center"/>
    </xf>
    <xf numFmtId="176" fontId="10" fillId="15" borderId="2" xfId="9" applyNumberFormat="1" applyFont="1" applyFill="1" applyBorder="1" applyAlignment="1">
      <alignment vertical="center"/>
    </xf>
    <xf numFmtId="177" fontId="10" fillId="15" borderId="2" xfId="1" applyNumberFormat="1" applyFont="1" applyFill="1" applyBorder="1" applyAlignment="1">
      <alignment horizontal="right" vertical="center"/>
    </xf>
    <xf numFmtId="177" fontId="9" fillId="15" borderId="2" xfId="1" applyNumberFormat="1" applyFont="1" applyFill="1" applyBorder="1" applyAlignment="1">
      <alignment horizontal="right" vertical="center"/>
    </xf>
    <xf numFmtId="176" fontId="10" fillId="15" borderId="2" xfId="9" applyNumberFormat="1" applyFont="1" applyFill="1" applyBorder="1" applyAlignment="1">
      <alignment horizontal="right" vertical="center"/>
    </xf>
    <xf numFmtId="0" fontId="10" fillId="15" borderId="2" xfId="9" applyFont="1" applyFill="1" applyBorder="1" applyAlignment="1">
      <alignment horizontal="center" vertical="center"/>
    </xf>
    <xf numFmtId="0" fontId="10" fillId="15" borderId="6" xfId="9" applyFont="1" applyFill="1" applyBorder="1" applyAlignment="1">
      <alignment horizontal="center" vertical="center"/>
    </xf>
    <xf numFmtId="0" fontId="18" fillId="3" borderId="18" xfId="9" applyFont="1" applyFill="1" applyBorder="1"/>
    <xf numFmtId="0" fontId="18" fillId="3" borderId="51" xfId="9" applyFont="1" applyFill="1" applyBorder="1"/>
    <xf numFmtId="0" fontId="18" fillId="3" borderId="53" xfId="9" applyFont="1" applyFill="1" applyBorder="1"/>
    <xf numFmtId="0" fontId="18" fillId="3" borderId="57" xfId="9" applyFont="1" applyFill="1" applyBorder="1"/>
    <xf numFmtId="0" fontId="19" fillId="3" borderId="53" xfId="9" applyFont="1" applyFill="1" applyBorder="1" applyAlignment="1">
      <alignment wrapText="1"/>
    </xf>
    <xf numFmtId="0" fontId="24" fillId="7" borderId="18" xfId="9" applyFont="1" applyFill="1" applyBorder="1" applyAlignment="1">
      <alignment horizontal="left" vertical="center" wrapText="1"/>
    </xf>
    <xf numFmtId="0" fontId="24" fillId="7" borderId="18" xfId="9" applyFont="1" applyFill="1" applyBorder="1" applyAlignment="1">
      <alignment horizontal="left" vertical="center"/>
    </xf>
    <xf numFmtId="0" fontId="24" fillId="7" borderId="51" xfId="9" applyFont="1" applyFill="1" applyBorder="1" applyAlignment="1">
      <alignment horizontal="left" vertical="center"/>
    </xf>
    <xf numFmtId="176" fontId="7" fillId="16" borderId="2" xfId="12" applyNumberFormat="1" applyFont="1" applyFill="1" applyBorder="1" applyAlignment="1">
      <alignment horizontal="right" vertical="center" wrapText="1"/>
    </xf>
    <xf numFmtId="176" fontId="11" fillId="15" borderId="2" xfId="0" applyNumberFormat="1" applyFont="1" applyFill="1" applyBorder="1" applyAlignment="1">
      <alignment horizontal="right" vertical="center" wrapText="1"/>
    </xf>
    <xf numFmtId="176" fontId="11" fillId="16" borderId="2" xfId="9" applyNumberFormat="1" applyFont="1" applyFill="1" applyBorder="1" applyAlignment="1">
      <alignment horizontal="right" vertical="center"/>
    </xf>
    <xf numFmtId="176" fontId="7" fillId="15" borderId="2" xfId="9" applyNumberFormat="1" applyFont="1" applyFill="1" applyBorder="1" applyAlignment="1">
      <alignment horizontal="right"/>
    </xf>
    <xf numFmtId="176" fontId="7" fillId="15" borderId="2" xfId="9" applyNumberFormat="1" applyFont="1" applyFill="1" applyBorder="1" applyAlignment="1">
      <alignment horizontal="right" vertical="center"/>
    </xf>
    <xf numFmtId="176" fontId="7" fillId="15" borderId="5" xfId="9" applyNumberFormat="1" applyFont="1" applyFill="1" applyBorder="1" applyAlignment="1">
      <alignment horizontal="right" vertical="center"/>
    </xf>
    <xf numFmtId="0" fontId="11" fillId="3" borderId="0" xfId="9" applyFont="1" applyFill="1" applyAlignment="1">
      <alignment horizontal="left"/>
    </xf>
    <xf numFmtId="178" fontId="9" fillId="3" borderId="17" xfId="12" applyNumberFormat="1" applyFont="1" applyFill="1" applyBorder="1" applyAlignment="1">
      <alignment horizontal="center" vertical="center"/>
    </xf>
    <xf numFmtId="176" fontId="11" fillId="3" borderId="18" xfId="12" applyNumberFormat="1" applyFont="1" applyFill="1" applyBorder="1" applyAlignment="1">
      <alignment horizontal="right" vertical="center" wrapText="1"/>
    </xf>
    <xf numFmtId="176" fontId="11" fillId="3" borderId="54" xfId="12" applyNumberFormat="1" applyFont="1" applyFill="1" applyBorder="1" applyAlignment="1">
      <alignment horizontal="right" vertical="center" wrapText="1"/>
    </xf>
    <xf numFmtId="176" fontId="11" fillId="3" borderId="17" xfId="12" applyNumberFormat="1" applyFont="1" applyFill="1" applyBorder="1" applyAlignment="1">
      <alignment horizontal="right" vertical="center" wrapText="1"/>
    </xf>
    <xf numFmtId="176" fontId="11" fillId="3" borderId="51" xfId="12" applyNumberFormat="1" applyFont="1" applyFill="1" applyBorder="1" applyAlignment="1">
      <alignment horizontal="right" vertical="center" wrapText="1"/>
    </xf>
    <xf numFmtId="0" fontId="4" fillId="3" borderId="0" xfId="9" applyFont="1" applyFill="1"/>
    <xf numFmtId="177" fontId="0" fillId="3" borderId="53" xfId="9" applyNumberFormat="1" applyFont="1" applyFill="1" applyBorder="1" applyAlignment="1">
      <alignment horizontal="center" vertical="center"/>
    </xf>
    <xf numFmtId="177" fontId="0" fillId="3" borderId="18" xfId="9" applyNumberFormat="1" applyFont="1" applyFill="1" applyBorder="1" applyAlignment="1">
      <alignment horizontal="center" vertical="center"/>
    </xf>
    <xf numFmtId="0" fontId="7" fillId="3" borderId="18" xfId="12" applyFont="1" applyFill="1" applyBorder="1" applyAlignment="1">
      <alignment horizontal="left" vertical="center" wrapText="1"/>
    </xf>
    <xf numFmtId="0" fontId="7" fillId="3" borderId="51" xfId="12" applyFont="1" applyFill="1" applyBorder="1" applyAlignment="1">
      <alignment horizontal="left" vertical="center" wrapText="1"/>
    </xf>
    <xf numFmtId="0" fontId="26" fillId="3" borderId="2" xfId="12" applyFont="1" applyFill="1" applyBorder="1" applyAlignment="1">
      <alignment horizontal="center" vertical="center"/>
    </xf>
    <xf numFmtId="3" fontId="26" fillId="3" borderId="2" xfId="12" applyNumberFormat="1" applyFont="1" applyFill="1" applyBorder="1" applyAlignment="1">
      <alignment horizontal="left" vertical="center"/>
    </xf>
    <xf numFmtId="3" fontId="39" fillId="3" borderId="2" xfId="12" applyNumberFormat="1" applyFont="1" applyFill="1" applyBorder="1" applyAlignment="1">
      <alignment horizontal="left" vertical="center"/>
    </xf>
    <xf numFmtId="3" fontId="26" fillId="3" borderId="5" xfId="12" applyNumberFormat="1" applyFont="1" applyFill="1" applyBorder="1" applyAlignment="1">
      <alignment horizontal="left" vertical="center"/>
    </xf>
    <xf numFmtId="0" fontId="26" fillId="3" borderId="18" xfId="12" applyFont="1" applyFill="1" applyBorder="1" applyAlignment="1">
      <alignment horizontal="right" vertical="center"/>
    </xf>
    <xf numFmtId="0" fontId="26" fillId="3" borderId="54" xfId="12" applyFont="1" applyFill="1" applyBorder="1" applyAlignment="1">
      <alignment horizontal="right" vertical="center"/>
    </xf>
    <xf numFmtId="0" fontId="26" fillId="3" borderId="17" xfId="12" applyFont="1" applyFill="1" applyBorder="1" applyAlignment="1">
      <alignment horizontal="right" vertical="center"/>
    </xf>
    <xf numFmtId="0" fontId="26" fillId="3" borderId="18" xfId="12" applyFont="1" applyFill="1" applyBorder="1" applyAlignment="1">
      <alignment horizontal="center" vertical="center"/>
    </xf>
    <xf numFmtId="0" fontId="26" fillId="3" borderId="51" xfId="12" applyFont="1" applyFill="1" applyBorder="1" applyAlignment="1">
      <alignment horizontal="right" vertical="center"/>
    </xf>
    <xf numFmtId="0" fontId="26" fillId="3" borderId="5" xfId="12" applyFont="1" applyFill="1" applyBorder="1" applyAlignment="1">
      <alignment horizontal="center" vertical="center"/>
    </xf>
    <xf numFmtId="0" fontId="26" fillId="3" borderId="32" xfId="12" applyFont="1" applyFill="1" applyBorder="1" applyAlignment="1">
      <alignment horizontal="center" vertical="center"/>
    </xf>
    <xf numFmtId="0" fontId="26" fillId="3" borderId="25" xfId="12" applyFont="1" applyFill="1" applyBorder="1" applyAlignment="1">
      <alignment horizontal="center" vertical="center"/>
    </xf>
    <xf numFmtId="0" fontId="28" fillId="0" borderId="2" xfId="12" applyFont="1" applyFill="1" applyBorder="1" applyAlignment="1">
      <alignment horizontal="center" vertical="center" wrapText="1"/>
    </xf>
    <xf numFmtId="0" fontId="10" fillId="15" borderId="2" xfId="12" applyFont="1" applyFill="1" applyBorder="1" applyAlignment="1">
      <alignment horizontal="left" vertical="center"/>
    </xf>
    <xf numFmtId="0" fontId="28" fillId="15" borderId="2" xfId="13" applyFont="1" applyFill="1" applyBorder="1" applyAlignment="1">
      <alignment horizontal="right" vertical="center"/>
    </xf>
    <xf numFmtId="10" fontId="28" fillId="15" borderId="2" xfId="13" applyNumberFormat="1" applyFont="1" applyFill="1" applyBorder="1" applyAlignment="1">
      <alignment horizontal="right" vertical="center"/>
    </xf>
    <xf numFmtId="0" fontId="41" fillId="15" borderId="2" xfId="12" applyFont="1" applyFill="1" applyBorder="1" applyAlignment="1">
      <alignment horizontal="left" vertical="center" wrapText="1"/>
    </xf>
    <xf numFmtId="0" fontId="41" fillId="15" borderId="2" xfId="12" applyFont="1" applyFill="1" applyBorder="1" applyAlignment="1">
      <alignment horizontal="left" vertical="center" wrapText="1"/>
    </xf>
    <xf numFmtId="0" fontId="28" fillId="15" borderId="2" xfId="12" applyFont="1" applyFill="1" applyBorder="1" applyAlignment="1">
      <alignment horizontal="center" vertical="center" wrapText="1"/>
    </xf>
    <xf numFmtId="0" fontId="28" fillId="0" borderId="2" xfId="13" applyFont="1" applyFill="1" applyBorder="1" applyAlignment="1">
      <alignment vertical="center" wrapText="1"/>
    </xf>
    <xf numFmtId="10" fontId="28" fillId="0" borderId="2" xfId="13" applyNumberFormat="1" applyFont="1" applyFill="1" applyBorder="1" applyAlignment="1">
      <alignment vertical="center"/>
    </xf>
    <xf numFmtId="0" fontId="28" fillId="0" borderId="2" xfId="12" applyFont="1" applyFill="1" applyBorder="1" applyAlignment="1">
      <alignment vertical="center" wrapText="1"/>
    </xf>
    <xf numFmtId="182" fontId="26" fillId="3" borderId="2" xfId="13" applyNumberFormat="1" applyFont="1" applyFill="1" applyBorder="1" applyAlignment="1">
      <alignment vertical="center"/>
    </xf>
    <xf numFmtId="3" fontId="26" fillId="3" borderId="2" xfId="13" applyNumberFormat="1" applyFont="1" applyFill="1" applyBorder="1" applyAlignment="1">
      <alignment vertical="center"/>
    </xf>
    <xf numFmtId="177" fontId="26" fillId="3" borderId="2" xfId="13" applyNumberFormat="1" applyFont="1" applyFill="1" applyBorder="1" applyAlignment="1">
      <alignment vertical="center"/>
    </xf>
    <xf numFmtId="0" fontId="39" fillId="3" borderId="2" xfId="12" applyFont="1" applyFill="1" applyBorder="1" applyAlignment="1">
      <alignment horizontal="center" vertical="center" wrapText="1"/>
    </xf>
    <xf numFmtId="182" fontId="11" fillId="3" borderId="2" xfId="13" applyNumberFormat="1" applyFont="1" applyFill="1" applyBorder="1" applyAlignment="1">
      <alignment vertical="center"/>
    </xf>
    <xf numFmtId="0" fontId="31" fillId="15" borderId="4" xfId="9" applyFont="1" applyFill="1" applyBorder="1" applyAlignment="1">
      <alignment horizontal="center" vertical="center"/>
    </xf>
    <xf numFmtId="0" fontId="85" fillId="10" borderId="0" xfId="9" applyFont="1" applyFill="1" applyAlignment="1">
      <alignment horizontal="left" vertical="center" wrapText="1"/>
    </xf>
    <xf numFmtId="0" fontId="95" fillId="3" borderId="6" xfId="9" applyFont="1" applyFill="1" applyBorder="1" applyAlignment="1">
      <alignment vertical="top" wrapText="1"/>
    </xf>
    <xf numFmtId="38" fontId="9" fillId="3" borderId="13" xfId="4" applyFont="1" applyFill="1" applyBorder="1" applyAlignment="1">
      <alignment horizontal="center" vertical="center" wrapText="1"/>
    </xf>
    <xf numFmtId="38" fontId="9" fillId="3" borderId="24" xfId="4" applyFont="1" applyFill="1" applyBorder="1" applyAlignment="1">
      <alignment horizontal="center" vertical="center" wrapText="1"/>
    </xf>
    <xf numFmtId="38" fontId="9" fillId="3" borderId="14" xfId="4" applyFont="1" applyFill="1" applyBorder="1" applyAlignment="1">
      <alignment horizontal="center" vertical="center" wrapText="1"/>
    </xf>
    <xf numFmtId="0" fontId="33" fillId="3" borderId="12" xfId="9" applyFont="1" applyFill="1" applyBorder="1" applyAlignment="1">
      <alignment vertical="top" wrapText="1"/>
    </xf>
    <xf numFmtId="0" fontId="33" fillId="3" borderId="3" xfId="9" applyFont="1" applyFill="1" applyBorder="1" applyAlignment="1">
      <alignment vertical="top" wrapText="1"/>
    </xf>
    <xf numFmtId="0" fontId="33" fillId="3" borderId="4" xfId="9" applyFont="1" applyFill="1" applyBorder="1" applyAlignment="1">
      <alignment horizontal="left" vertical="top" wrapText="1"/>
    </xf>
    <xf numFmtId="0" fontId="33" fillId="3" borderId="4" xfId="9" applyFont="1" applyFill="1" applyBorder="1" applyAlignment="1">
      <alignment vertical="top" wrapText="1"/>
    </xf>
    <xf numFmtId="0" fontId="33" fillId="3" borderId="36" xfId="9" applyFont="1" applyFill="1" applyBorder="1" applyAlignment="1">
      <alignment vertical="top" wrapText="1"/>
    </xf>
    <xf numFmtId="0" fontId="9" fillId="3" borderId="15" xfId="9" applyFont="1" applyFill="1" applyBorder="1" applyAlignment="1">
      <alignment horizontal="center" vertical="center"/>
    </xf>
    <xf numFmtId="0" fontId="35" fillId="3" borderId="2" xfId="9" applyFont="1" applyFill="1" applyBorder="1" applyAlignment="1">
      <alignment horizontal="center" vertical="center"/>
    </xf>
    <xf numFmtId="0" fontId="13" fillId="3" borderId="3" xfId="9" applyFont="1" applyFill="1" applyBorder="1" applyAlignment="1">
      <alignment horizontal="center" vertical="center" wrapText="1"/>
    </xf>
    <xf numFmtId="0" fontId="77" fillId="3" borderId="3" xfId="9" applyFont="1" applyFill="1" applyBorder="1" applyAlignment="1">
      <alignment horizontal="center" vertical="center"/>
    </xf>
    <xf numFmtId="0" fontId="9" fillId="3" borderId="2" xfId="12" applyFill="1" applyBorder="1" applyAlignment="1">
      <alignment horizontal="center" vertical="center" wrapText="1"/>
    </xf>
    <xf numFmtId="0" fontId="9" fillId="2" borderId="2" xfId="12" applyFill="1" applyBorder="1" applyAlignment="1">
      <alignment horizontal="center" vertical="center" wrapText="1"/>
    </xf>
    <xf numFmtId="0" fontId="10" fillId="2" borderId="2" xfId="12" applyFont="1" applyFill="1" applyBorder="1" applyAlignment="1">
      <alignment horizontal="center" vertical="center" textRotation="255" wrapText="1"/>
    </xf>
    <xf numFmtId="0" fontId="0" fillId="0" borderId="2" xfId="9" applyFont="1" applyBorder="1" applyAlignment="1">
      <alignment horizontal="center" vertical="center" wrapText="1"/>
    </xf>
    <xf numFmtId="0" fontId="4" fillId="0" borderId="2" xfId="9" applyFont="1" applyBorder="1" applyAlignment="1">
      <alignment horizontal="center" vertical="center" wrapText="1"/>
    </xf>
    <xf numFmtId="9" fontId="11" fillId="0" borderId="2" xfId="1" applyFont="1" applyBorder="1" applyAlignment="1">
      <alignment horizontal="center" vertical="center" wrapText="1"/>
    </xf>
    <xf numFmtId="0" fontId="26" fillId="3" borderId="2" xfId="0" applyFont="1" applyFill="1" applyBorder="1">
      <alignment vertical="center"/>
    </xf>
    <xf numFmtId="180" fontId="33" fillId="3" borderId="2" xfId="9" applyNumberFormat="1" applyFont="1" applyFill="1" applyBorder="1" applyAlignment="1">
      <alignment horizontal="right" vertical="center"/>
    </xf>
    <xf numFmtId="38" fontId="10" fillId="3" borderId="2" xfId="4" applyFont="1" applyFill="1" applyBorder="1">
      <alignment vertical="center"/>
    </xf>
    <xf numFmtId="10" fontId="10" fillId="3" borderId="2" xfId="1" applyNumberFormat="1" applyFont="1" applyFill="1" applyBorder="1" applyAlignment="1">
      <alignment horizontal="right" vertical="center" wrapText="1"/>
    </xf>
    <xf numFmtId="38" fontId="10" fillId="3" borderId="2" xfId="4" applyFont="1" applyFill="1" applyBorder="1" applyAlignment="1">
      <alignment horizontal="right" vertical="center" wrapText="1"/>
    </xf>
    <xf numFmtId="0" fontId="31" fillId="0" borderId="2" xfId="9" applyFont="1" applyBorder="1" applyAlignment="1">
      <alignment horizontal="center" vertical="center"/>
    </xf>
    <xf numFmtId="180" fontId="31" fillId="0" borderId="2" xfId="9" applyNumberFormat="1" applyFont="1" applyBorder="1" applyAlignment="1">
      <alignment horizontal="right" vertical="center"/>
    </xf>
    <xf numFmtId="183" fontId="31" fillId="0" borderId="2" xfId="9" applyNumberFormat="1" applyFont="1" applyBorder="1" applyAlignment="1">
      <alignment horizontal="right" vertical="center"/>
    </xf>
    <xf numFmtId="183" fontId="31" fillId="0" borderId="2" xfId="9" applyNumberFormat="1" applyFont="1" applyBorder="1" applyAlignment="1">
      <alignment vertical="center"/>
    </xf>
    <xf numFmtId="178" fontId="31" fillId="0" borderId="2" xfId="9" applyNumberFormat="1" applyFont="1" applyBorder="1" applyAlignment="1">
      <alignment horizontal="right" vertical="center"/>
    </xf>
    <xf numFmtId="38" fontId="9" fillId="0" borderId="2" xfId="4" applyFont="1" applyFill="1" applyBorder="1" applyAlignment="1">
      <alignment vertical="center"/>
    </xf>
    <xf numFmtId="38" fontId="9" fillId="0" borderId="2" xfId="4" applyFont="1" applyFill="1" applyBorder="1" applyAlignment="1">
      <alignment horizontal="right" vertical="center"/>
    </xf>
    <xf numFmtId="10" fontId="9" fillId="0" borderId="2" xfId="1" applyNumberFormat="1" applyFont="1" applyFill="1" applyBorder="1" applyAlignment="1">
      <alignment horizontal="right" vertical="center"/>
    </xf>
    <xf numFmtId="0" fontId="26" fillId="3" borderId="2" xfId="0" applyFont="1" applyFill="1" applyBorder="1" applyAlignment="1">
      <alignment vertical="center" wrapText="1"/>
    </xf>
    <xf numFmtId="176" fontId="33" fillId="3" borderId="2" xfId="9" applyNumberFormat="1" applyFont="1" applyFill="1" applyBorder="1" applyAlignment="1">
      <alignment horizontal="right" vertical="center"/>
    </xf>
    <xf numFmtId="10" fontId="10" fillId="3" borderId="2" xfId="1" applyNumberFormat="1" applyFont="1" applyFill="1" applyBorder="1" applyAlignment="1">
      <alignment horizontal="right" vertical="center"/>
    </xf>
    <xf numFmtId="184" fontId="33" fillId="3" borderId="2" xfId="9" applyNumberFormat="1" applyFont="1" applyFill="1" applyBorder="1" applyAlignment="1">
      <alignment horizontal="right" vertical="center"/>
    </xf>
    <xf numFmtId="180" fontId="31" fillId="3" borderId="2" xfId="9" applyNumberFormat="1" applyFont="1" applyFill="1" applyBorder="1" applyAlignment="1">
      <alignment horizontal="right" vertical="center"/>
    </xf>
    <xf numFmtId="0" fontId="9" fillId="3" borderId="2" xfId="12" applyFill="1" applyBorder="1" applyAlignment="1">
      <alignment horizontal="right" vertical="center" wrapText="1"/>
    </xf>
    <xf numFmtId="38" fontId="9" fillId="3" borderId="2" xfId="4" applyFont="1" applyFill="1" applyBorder="1">
      <alignment vertical="center"/>
    </xf>
    <xf numFmtId="10" fontId="9" fillId="3" borderId="2" xfId="1" applyNumberFormat="1" applyFont="1" applyFill="1" applyBorder="1" applyAlignment="1">
      <alignment horizontal="right" vertical="center" wrapText="1"/>
    </xf>
    <xf numFmtId="38" fontId="9" fillId="3" borderId="2" xfId="4" applyFont="1" applyFill="1" applyBorder="1" applyAlignment="1">
      <alignment horizontal="right" vertical="center" wrapText="1"/>
    </xf>
    <xf numFmtId="0" fontId="19" fillId="9" borderId="2" xfId="0" applyFont="1" applyFill="1" applyBorder="1" applyAlignment="1">
      <alignment vertical="center" wrapText="1"/>
    </xf>
    <xf numFmtId="188" fontId="21" fillId="9" borderId="2" xfId="27" applyNumberFormat="1" applyFont="1" applyFill="1" applyBorder="1" applyAlignment="1">
      <alignment horizontal="right" vertical="center"/>
    </xf>
    <xf numFmtId="0" fontId="21" fillId="9" borderId="2" xfId="27" applyNumberFormat="1" applyFont="1" applyFill="1" applyBorder="1" applyAlignment="1">
      <alignment horizontal="right" vertical="center" wrapText="1"/>
    </xf>
    <xf numFmtId="186" fontId="21" fillId="9" borderId="2" xfId="27" applyNumberFormat="1" applyFont="1" applyFill="1" applyBorder="1" applyProtection="1">
      <alignment vertical="center"/>
    </xf>
    <xf numFmtId="186" fontId="21" fillId="9" borderId="2" xfId="27" applyNumberFormat="1" applyFont="1" applyFill="1" applyBorder="1" applyAlignment="1" applyProtection="1">
      <alignment horizontal="right" vertical="center"/>
    </xf>
    <xf numFmtId="10" fontId="21" fillId="9" borderId="2" xfId="27" applyNumberFormat="1" applyFont="1" applyFill="1" applyBorder="1" applyAlignment="1" applyProtection="1">
      <alignment horizontal="right" vertical="center" wrapText="1"/>
    </xf>
    <xf numFmtId="186" fontId="21" fillId="9" borderId="2" xfId="27" applyNumberFormat="1" applyFont="1" applyFill="1" applyBorder="1" applyAlignment="1" applyProtection="1">
      <alignment horizontal="right" vertical="center" wrapText="1"/>
    </xf>
    <xf numFmtId="186" fontId="21" fillId="9" borderId="2" xfId="27" applyNumberFormat="1" applyFont="1" applyFill="1" applyBorder="1" applyAlignment="1" applyProtection="1">
      <alignment vertical="center" wrapText="1"/>
    </xf>
    <xf numFmtId="193" fontId="10" fillId="3" borderId="2" xfId="1" applyNumberFormat="1" applyFont="1" applyFill="1" applyBorder="1" applyAlignment="1">
      <alignment horizontal="right" vertical="center"/>
    </xf>
    <xf numFmtId="0" fontId="15" fillId="3" borderId="2" xfId="9" applyFill="1" applyBorder="1" applyAlignment="1">
      <alignment horizontal="center" vertical="center"/>
    </xf>
    <xf numFmtId="0" fontId="5" fillId="3" borderId="2" xfId="12" applyFont="1" applyFill="1" applyBorder="1" applyAlignment="1">
      <alignment horizontal="center" vertical="center" wrapText="1"/>
    </xf>
    <xf numFmtId="0" fontId="38" fillId="3" borderId="2" xfId="12" applyFont="1" applyFill="1" applyBorder="1" applyAlignment="1">
      <alignment horizontal="center" vertical="center" wrapText="1"/>
    </xf>
    <xf numFmtId="180" fontId="15" fillId="3" borderId="2" xfId="9" applyNumberFormat="1" applyFill="1" applyBorder="1" applyAlignment="1">
      <alignment horizontal="right" vertical="center"/>
    </xf>
    <xf numFmtId="183" fontId="15" fillId="3" borderId="2" xfId="9" applyNumberFormat="1" applyFill="1" applyBorder="1" applyAlignment="1">
      <alignment horizontal="right" vertical="center"/>
    </xf>
    <xf numFmtId="183" fontId="15" fillId="3" borderId="2" xfId="9" applyNumberFormat="1" applyFill="1" applyBorder="1" applyAlignment="1">
      <alignment vertical="center"/>
    </xf>
    <xf numFmtId="178" fontId="15" fillId="3" borderId="2" xfId="9" applyNumberFormat="1" applyFill="1" applyBorder="1" applyAlignment="1">
      <alignment horizontal="right" vertical="center"/>
    </xf>
    <xf numFmtId="0" fontId="94" fillId="3" borderId="2" xfId="12" applyFont="1" applyFill="1" applyBorder="1" applyAlignment="1">
      <alignment horizontal="right" vertical="center" wrapText="1"/>
    </xf>
    <xf numFmtId="38" fontId="5" fillId="3" borderId="2" xfId="4" applyFont="1" applyFill="1" applyBorder="1">
      <alignment vertical="center"/>
    </xf>
    <xf numFmtId="38" fontId="5" fillId="3" borderId="2" xfId="4" applyFont="1" applyFill="1" applyBorder="1" applyAlignment="1">
      <alignment horizontal="right" vertical="center"/>
    </xf>
    <xf numFmtId="10" fontId="5" fillId="3" borderId="2" xfId="1" applyNumberFormat="1" applyFont="1" applyFill="1" applyBorder="1" applyAlignment="1">
      <alignment horizontal="right" vertical="center" wrapText="1"/>
    </xf>
    <xf numFmtId="38" fontId="5" fillId="3" borderId="2" xfId="4" applyFont="1" applyFill="1" applyBorder="1" applyAlignment="1">
      <alignment horizontal="right" vertical="center" wrapText="1"/>
    </xf>
    <xf numFmtId="38" fontId="5" fillId="3" borderId="2" xfId="4" applyFont="1" applyFill="1" applyBorder="1" applyAlignment="1">
      <alignment vertical="center" wrapText="1"/>
    </xf>
    <xf numFmtId="178" fontId="10" fillId="3" borderId="2" xfId="12" applyNumberFormat="1" applyFont="1" applyFill="1" applyBorder="1" applyAlignment="1">
      <alignment horizontal="center" vertical="center" wrapText="1"/>
    </xf>
    <xf numFmtId="0" fontId="9" fillId="3" borderId="33" xfId="12" applyFill="1" applyBorder="1" applyAlignment="1">
      <alignment horizontal="left" vertical="center"/>
    </xf>
    <xf numFmtId="0" fontId="10" fillId="3" borderId="25" xfId="12" applyFont="1" applyFill="1" applyBorder="1" applyAlignment="1">
      <alignment horizontal="center" vertical="center" wrapText="1"/>
    </xf>
    <xf numFmtId="0" fontId="7" fillId="3" borderId="25" xfId="12" applyFont="1" applyFill="1" applyBorder="1" applyAlignment="1">
      <alignment horizontal="left" vertical="center" wrapText="1"/>
    </xf>
    <xf numFmtId="0" fontId="7" fillId="3" borderId="36" xfId="12" applyFont="1" applyFill="1" applyBorder="1" applyAlignment="1">
      <alignment horizontal="left" vertical="center" wrapText="1"/>
    </xf>
    <xf numFmtId="0" fontId="7" fillId="0" borderId="36" xfId="12" applyFont="1" applyBorder="1" applyAlignment="1">
      <alignment horizontal="left" vertical="center" wrapText="1"/>
    </xf>
    <xf numFmtId="0" fontId="7" fillId="3" borderId="25" xfId="12" applyFont="1" applyFill="1" applyBorder="1" applyAlignment="1">
      <alignment horizontal="center" vertical="center" wrapText="1"/>
    </xf>
    <xf numFmtId="0" fontId="12" fillId="3" borderId="25" xfId="12" applyFont="1" applyFill="1" applyBorder="1" applyAlignment="1">
      <alignment horizontal="left" vertical="center" wrapText="1"/>
    </xf>
    <xf numFmtId="0" fontId="11" fillId="3" borderId="36" xfId="12" applyFont="1" applyFill="1" applyBorder="1" applyAlignment="1">
      <alignment horizontal="left" vertical="center" wrapText="1"/>
    </xf>
    <xf numFmtId="0" fontId="19" fillId="8" borderId="36" xfId="27" applyNumberFormat="1" applyFont="1" applyFill="1" applyBorder="1" applyAlignment="1">
      <alignment horizontal="left" vertical="center" wrapText="1"/>
    </xf>
    <xf numFmtId="0" fontId="5" fillId="3" borderId="53" xfId="12" applyFont="1" applyFill="1" applyBorder="1" applyAlignment="1">
      <alignment horizontal="center" vertical="center" wrapText="1"/>
    </xf>
    <xf numFmtId="0" fontId="10" fillId="3" borderId="53" xfId="12" applyFont="1" applyFill="1" applyBorder="1" applyAlignment="1">
      <alignment horizontal="left" vertical="center"/>
    </xf>
    <xf numFmtId="0" fontId="10" fillId="3" borderId="49" xfId="12" applyFont="1" applyFill="1" applyBorder="1" applyAlignment="1">
      <alignment horizontal="center" vertical="center" wrapText="1"/>
    </xf>
    <xf numFmtId="0" fontId="10" fillId="3" borderId="50" xfId="12" applyFont="1" applyFill="1" applyBorder="1" applyAlignment="1">
      <alignment horizontal="center" vertical="center" wrapText="1"/>
    </xf>
    <xf numFmtId="0" fontId="10" fillId="3" borderId="58" xfId="12" applyFont="1" applyFill="1" applyBorder="1" applyAlignment="1">
      <alignment horizontal="left" vertical="center"/>
    </xf>
    <xf numFmtId="0" fontId="10" fillId="3" borderId="57" xfId="12" applyFont="1" applyFill="1" applyBorder="1" applyAlignment="1">
      <alignment horizontal="center" vertical="center"/>
    </xf>
    <xf numFmtId="178" fontId="26" fillId="3" borderId="18" xfId="12" applyNumberFormat="1" applyFont="1" applyFill="1" applyBorder="1" applyAlignment="1">
      <alignment horizontal="right" vertical="center"/>
    </xf>
    <xf numFmtId="0" fontId="9" fillId="5" borderId="2" xfId="12" applyFont="1" applyFill="1" applyBorder="1" applyAlignment="1">
      <alignment horizontal="center" vertical="top" textRotation="255" wrapText="1"/>
    </xf>
    <xf numFmtId="0" fontId="7" fillId="3" borderId="50" xfId="12" applyFont="1" applyFill="1" applyBorder="1" applyAlignment="1">
      <alignment horizontal="left" vertical="top" wrapText="1"/>
    </xf>
    <xf numFmtId="0" fontId="7" fillId="0" borderId="50" xfId="12" applyFont="1" applyBorder="1" applyAlignment="1">
      <alignment horizontal="left" vertical="center" wrapText="1"/>
    </xf>
    <xf numFmtId="0" fontId="10" fillId="15" borderId="17" xfId="12" applyFont="1" applyFill="1" applyBorder="1" applyAlignment="1">
      <alignment horizontal="left" vertical="center"/>
    </xf>
    <xf numFmtId="182" fontId="26" fillId="15" borderId="18" xfId="12" applyNumberFormat="1" applyFont="1" applyFill="1" applyBorder="1" applyAlignment="1">
      <alignment vertical="center" shrinkToFit="1"/>
    </xf>
    <xf numFmtId="3" fontId="26" fillId="15" borderId="18" xfId="12" applyNumberFormat="1" applyFont="1" applyFill="1" applyBorder="1" applyAlignment="1">
      <alignment vertical="center" wrapText="1"/>
    </xf>
    <xf numFmtId="177" fontId="26" fillId="15" borderId="18" xfId="1" applyNumberFormat="1" applyFont="1" applyFill="1" applyBorder="1" applyAlignment="1" applyProtection="1">
      <alignment vertical="center" wrapText="1"/>
    </xf>
    <xf numFmtId="49" fontId="26" fillId="15" borderId="18" xfId="12" applyNumberFormat="1" applyFont="1" applyFill="1" applyBorder="1" applyAlignment="1">
      <alignment horizontal="center" vertical="center" wrapText="1"/>
    </xf>
    <xf numFmtId="0" fontId="26" fillId="15" borderId="18" xfId="12" applyFont="1" applyFill="1" applyBorder="1" applyAlignment="1">
      <alignment horizontal="center" vertical="center" wrapText="1"/>
    </xf>
    <xf numFmtId="38" fontId="26" fillId="15" borderId="18" xfId="4" applyFont="1" applyFill="1" applyBorder="1" applyAlignment="1" applyProtection="1">
      <alignment vertical="center" wrapText="1"/>
    </xf>
    <xf numFmtId="177" fontId="26" fillId="15" borderId="18" xfId="4" applyNumberFormat="1" applyFont="1" applyFill="1" applyBorder="1" applyAlignment="1" applyProtection="1">
      <alignment vertical="center" wrapText="1"/>
    </xf>
    <xf numFmtId="176" fontId="26" fillId="15" borderId="18" xfId="4" applyNumberFormat="1" applyFont="1" applyFill="1" applyBorder="1" applyAlignment="1" applyProtection="1">
      <alignment vertical="center" wrapText="1"/>
    </xf>
    <xf numFmtId="3" fontId="26" fillId="15" borderId="18" xfId="13" applyNumberFormat="1" applyFont="1" applyFill="1" applyBorder="1" applyAlignment="1">
      <alignment horizontal="right" vertical="center"/>
    </xf>
    <xf numFmtId="38" fontId="26" fillId="15" borderId="18" xfId="4" applyFont="1" applyFill="1" applyBorder="1" applyAlignment="1" applyProtection="1">
      <alignment horizontal="right" vertical="center" wrapText="1"/>
    </xf>
    <xf numFmtId="176" fontId="26" fillId="15" borderId="51" xfId="4" applyNumberFormat="1" applyFont="1" applyFill="1" applyBorder="1" applyAlignment="1" applyProtection="1">
      <alignment horizontal="right" vertical="center" wrapText="1"/>
    </xf>
    <xf numFmtId="182" fontId="26" fillId="15" borderId="2" xfId="12" applyNumberFormat="1" applyFont="1" applyFill="1" applyBorder="1" applyAlignment="1">
      <alignment vertical="center" shrinkToFit="1"/>
    </xf>
    <xf numFmtId="3" fontId="26" fillId="15" borderId="2" xfId="12" applyNumberFormat="1" applyFont="1" applyFill="1" applyBorder="1" applyAlignment="1">
      <alignment vertical="center" wrapText="1"/>
    </xf>
    <xf numFmtId="177" fontId="26" fillId="15" borderId="2" xfId="1" applyNumberFormat="1" applyFont="1" applyFill="1" applyBorder="1" applyAlignment="1" applyProtection="1">
      <alignment vertical="center" wrapText="1"/>
    </xf>
    <xf numFmtId="49" fontId="26" fillId="15" borderId="2" xfId="12" applyNumberFormat="1" applyFont="1" applyFill="1" applyBorder="1" applyAlignment="1">
      <alignment horizontal="center" vertical="center" wrapText="1"/>
    </xf>
    <xf numFmtId="0" fontId="26" fillId="15" borderId="2" xfId="12" applyFont="1" applyFill="1" applyBorder="1" applyAlignment="1">
      <alignment horizontal="center" vertical="center" wrapText="1"/>
    </xf>
    <xf numFmtId="38" fontId="26" fillId="15" borderId="2" xfId="4" applyFont="1" applyFill="1" applyBorder="1" applyAlignment="1" applyProtection="1">
      <alignment vertical="center" wrapText="1"/>
    </xf>
    <xf numFmtId="177" fontId="26" fillId="15" borderId="2" xfId="4" applyNumberFormat="1" applyFont="1" applyFill="1" applyBorder="1" applyAlignment="1" applyProtection="1">
      <alignment vertical="center" wrapText="1"/>
    </xf>
    <xf numFmtId="176" fontId="26" fillId="15" borderId="2" xfId="4" applyNumberFormat="1" applyFont="1" applyFill="1" applyBorder="1" applyAlignment="1" applyProtection="1">
      <alignment vertical="center" wrapText="1"/>
    </xf>
    <xf numFmtId="3" fontId="26" fillId="15" borderId="2" xfId="13" applyNumberFormat="1" applyFont="1" applyFill="1" applyBorder="1" applyAlignment="1">
      <alignment horizontal="right" vertical="center"/>
    </xf>
    <xf numFmtId="38" fontId="26" fillId="15" borderId="2" xfId="4" applyFont="1" applyFill="1" applyBorder="1" applyAlignment="1" applyProtection="1">
      <alignment horizontal="right" vertical="center" wrapText="1"/>
    </xf>
    <xf numFmtId="176" fontId="26" fillId="15" borderId="6" xfId="4" applyNumberFormat="1" applyFont="1" applyFill="1" applyBorder="1" applyAlignment="1" applyProtection="1">
      <alignment horizontal="right" vertical="center" wrapText="1"/>
    </xf>
    <xf numFmtId="0" fontId="33" fillId="3" borderId="2" xfId="13" applyFont="1" applyFill="1" applyBorder="1" applyAlignment="1">
      <alignment vertical="center"/>
    </xf>
    <xf numFmtId="0" fontId="33" fillId="0" borderId="5" xfId="12" applyFont="1" applyBorder="1" applyAlignment="1">
      <alignment horizontal="right" vertical="center" wrapText="1"/>
    </xf>
    <xf numFmtId="0" fontId="33" fillId="3" borderId="5" xfId="12" applyFont="1" applyFill="1" applyBorder="1" applyAlignment="1">
      <alignment vertical="center" wrapText="1"/>
    </xf>
    <xf numFmtId="0" fontId="33" fillId="3" borderId="16" xfId="12" applyFont="1" applyFill="1" applyBorder="1" applyAlignment="1">
      <alignment horizontal="right" vertical="center" wrapText="1"/>
    </xf>
    <xf numFmtId="0" fontId="33" fillId="3" borderId="6" xfId="12" applyFont="1" applyFill="1" applyBorder="1" applyAlignment="1">
      <alignment horizontal="right" vertical="center" wrapText="1"/>
    </xf>
    <xf numFmtId="194" fontId="30" fillId="0" borderId="16" xfId="12" applyNumberFormat="1" applyFont="1" applyBorder="1" applyAlignment="1">
      <alignment horizontal="right" vertical="center" wrapText="1"/>
    </xf>
    <xf numFmtId="0" fontId="30" fillId="0" borderId="6" xfId="12" applyFont="1" applyBorder="1" applyAlignment="1">
      <alignment horizontal="right" vertical="center" wrapText="1"/>
    </xf>
    <xf numFmtId="0" fontId="30" fillId="0" borderId="16" xfId="12" applyFont="1" applyBorder="1" applyAlignment="1">
      <alignment horizontal="right" vertical="center" wrapText="1"/>
    </xf>
    <xf numFmtId="0" fontId="10" fillId="15" borderId="12" xfId="12" applyFont="1" applyFill="1" applyBorder="1" applyAlignment="1">
      <alignment horizontal="left" vertical="center"/>
    </xf>
    <xf numFmtId="0" fontId="33" fillId="15" borderId="3" xfId="12" applyFont="1" applyFill="1" applyBorder="1" applyAlignment="1">
      <alignment vertical="center" wrapText="1"/>
    </xf>
    <xf numFmtId="0" fontId="33" fillId="15" borderId="3" xfId="13" applyFont="1" applyFill="1" applyBorder="1" applyAlignment="1">
      <alignment vertical="center"/>
    </xf>
    <xf numFmtId="0" fontId="33" fillId="15" borderId="11" xfId="12" applyFont="1" applyFill="1" applyBorder="1" applyAlignment="1">
      <alignment vertical="center" wrapText="1"/>
    </xf>
    <xf numFmtId="0" fontId="33" fillId="15" borderId="12" xfId="12" applyFont="1" applyFill="1" applyBorder="1" applyAlignment="1">
      <alignment vertical="center" wrapText="1"/>
    </xf>
    <xf numFmtId="0" fontId="33" fillId="15" borderId="4" xfId="12" applyFont="1" applyFill="1" applyBorder="1" applyAlignment="1">
      <alignment vertical="center" wrapText="1"/>
    </xf>
    <xf numFmtId="0" fontId="30" fillId="15" borderId="12" xfId="12" applyFont="1" applyFill="1" applyBorder="1" applyAlignment="1">
      <alignment vertical="center" wrapText="1"/>
    </xf>
    <xf numFmtId="0" fontId="30" fillId="15" borderId="4" xfId="12" applyFont="1" applyFill="1" applyBorder="1" applyAlignment="1">
      <alignment vertical="center" wrapText="1"/>
    </xf>
    <xf numFmtId="0" fontId="33" fillId="15" borderId="2" xfId="12" applyFont="1" applyFill="1" applyBorder="1" applyAlignment="1">
      <alignment vertical="center" wrapText="1"/>
    </xf>
    <xf numFmtId="0" fontId="33" fillId="15" borderId="2" xfId="13" applyFont="1" applyFill="1" applyBorder="1" applyAlignment="1">
      <alignment vertical="center"/>
    </xf>
    <xf numFmtId="0" fontId="33" fillId="15" borderId="5" xfId="12" applyFont="1" applyFill="1" applyBorder="1" applyAlignment="1">
      <alignment vertical="center" wrapText="1"/>
    </xf>
    <xf numFmtId="0" fontId="33" fillId="15" borderId="16" xfId="12" applyFont="1" applyFill="1" applyBorder="1" applyAlignment="1">
      <alignment vertical="center" wrapText="1"/>
    </xf>
    <xf numFmtId="0" fontId="33" fillId="15" borderId="6" xfId="12" applyFont="1" applyFill="1" applyBorder="1" applyAlignment="1">
      <alignment vertical="center" wrapText="1"/>
    </xf>
    <xf numFmtId="0" fontId="30" fillId="15" borderId="16" xfId="12" applyFont="1" applyFill="1" applyBorder="1" applyAlignment="1">
      <alignment vertical="center" wrapText="1"/>
    </xf>
    <xf numFmtId="0" fontId="30" fillId="15" borderId="6" xfId="12" applyFont="1" applyFill="1" applyBorder="1" applyAlignment="1">
      <alignment vertical="center" wrapText="1"/>
    </xf>
    <xf numFmtId="183" fontId="17" fillId="3" borderId="2" xfId="12" applyNumberFormat="1" applyFont="1" applyFill="1" applyBorder="1" applyAlignment="1">
      <alignment horizontal="right" vertical="center" wrapText="1"/>
    </xf>
    <xf numFmtId="0" fontId="5" fillId="3" borderId="6" xfId="13" applyFill="1" applyBorder="1"/>
    <xf numFmtId="0" fontId="28" fillId="7" borderId="6" xfId="12" applyFont="1" applyFill="1" applyBorder="1" applyAlignment="1">
      <alignment horizontal="center" vertical="top" textRotation="255"/>
    </xf>
    <xf numFmtId="184" fontId="28" fillId="3" borderId="6" xfId="12" applyNumberFormat="1" applyFont="1" applyFill="1" applyBorder="1" applyAlignment="1">
      <alignment horizontal="right" vertical="center" wrapText="1"/>
    </xf>
    <xf numFmtId="184" fontId="28" fillId="3" borderId="6" xfId="12" applyNumberFormat="1" applyFont="1" applyFill="1" applyBorder="1" applyAlignment="1">
      <alignment horizontal="center" vertical="center" wrapText="1"/>
    </xf>
    <xf numFmtId="192" fontId="9" fillId="8" borderId="6" xfId="27" applyNumberFormat="1" applyFont="1" applyFill="1" applyBorder="1" applyAlignment="1">
      <alignment horizontal="right" vertical="center" wrapText="1"/>
    </xf>
    <xf numFmtId="183" fontId="41" fillId="3" borderId="6" xfId="12" applyNumberFormat="1" applyFont="1" applyFill="1" applyBorder="1" applyAlignment="1">
      <alignment horizontal="center" vertical="center" wrapText="1"/>
    </xf>
    <xf numFmtId="184" fontId="41" fillId="3" borderId="6" xfId="12" applyNumberFormat="1" applyFont="1" applyFill="1" applyBorder="1" applyAlignment="1">
      <alignment horizontal="center" vertical="center" wrapText="1"/>
    </xf>
    <xf numFmtId="0" fontId="28" fillId="15" borderId="2" xfId="13" applyFont="1" applyFill="1" applyBorder="1" applyAlignment="1">
      <alignment vertical="center"/>
    </xf>
    <xf numFmtId="184" fontId="28" fillId="15" borderId="2" xfId="12" applyNumberFormat="1" applyFont="1" applyFill="1" applyBorder="1" applyAlignment="1">
      <alignment horizontal="right" vertical="center"/>
    </xf>
    <xf numFmtId="184" fontId="28" fillId="15" borderId="6" xfId="12" applyNumberFormat="1" applyFont="1" applyFill="1" applyBorder="1" applyAlignment="1">
      <alignment horizontal="right" vertical="center"/>
    </xf>
    <xf numFmtId="0" fontId="28" fillId="15" borderId="16" xfId="12" applyFont="1" applyFill="1" applyBorder="1" applyAlignment="1">
      <alignment horizontal="center" vertical="center"/>
    </xf>
    <xf numFmtId="0" fontId="28" fillId="15" borderId="2" xfId="12" applyFont="1" applyFill="1" applyBorder="1" applyAlignment="1">
      <alignment horizontal="center" vertical="center"/>
    </xf>
    <xf numFmtId="0" fontId="28" fillId="15" borderId="6" xfId="12" applyFont="1" applyFill="1" applyBorder="1" applyAlignment="1">
      <alignment horizontal="center" vertical="center"/>
    </xf>
    <xf numFmtId="0" fontId="4" fillId="15" borderId="6" xfId="13" applyFont="1" applyFill="1" applyBorder="1"/>
  </cellXfs>
  <cellStyles count="38">
    <cellStyle name="パーセント" xfId="26" builtinId="5"/>
    <cellStyle name="パーセント 2" xfId="1"/>
    <cellStyle name="パーセント 2 2" xfId="2"/>
    <cellStyle name="パーセント 2 3" xfId="3"/>
    <cellStyle name="パーセント 2 3 2" xfId="31"/>
    <cellStyle name="パーセント 2_【病院】2022.10.14　第18回自治体アンケ-ト" xfId="28"/>
    <cellStyle name="ハイパーリンク" xfId="21" builtinId="8" hidden="1"/>
    <cellStyle name="ハイパーリンク" xfId="23" builtinId="8" hidden="1"/>
    <cellStyle name="桁区切り" xfId="25" builtinId="6"/>
    <cellStyle name="桁区切り 2" xfId="4"/>
    <cellStyle name="桁区切り 2 2" xfId="5"/>
    <cellStyle name="桁区切り 2 2 2" xfId="16"/>
    <cellStyle name="桁区切り 2_【病院】2022.10.14　第18回自治体アンケ-ト" xfId="29"/>
    <cellStyle name="桁区切り 3" xfId="17"/>
    <cellStyle name="説明文" xfId="27" builtinId="53"/>
    <cellStyle name="通貨 2" xfId="6"/>
    <cellStyle name="通貨 2 2" xfId="7"/>
    <cellStyle name="通貨 2 2 2" xfId="33"/>
    <cellStyle name="通貨 2 3" xfId="8"/>
    <cellStyle name="通貨 2 3 2" xfId="14"/>
    <cellStyle name="通貨 2 3 2 2" xfId="35"/>
    <cellStyle name="通貨 2 3 3" xfId="34"/>
    <cellStyle name="通貨 2 4" xfId="20"/>
    <cellStyle name="通貨 2 4 2" xfId="37"/>
    <cellStyle name="通貨 2 5" xfId="32"/>
    <cellStyle name="標準" xfId="0" builtinId="0"/>
    <cellStyle name="標準 2" xfId="9"/>
    <cellStyle name="標準 2 2" xfId="10"/>
    <cellStyle name="標準 2 3" xfId="11"/>
    <cellStyle name="標準 2 3 2" xfId="15"/>
    <cellStyle name="標準 2 4" xfId="13"/>
    <cellStyle name="標準 2 4_【病院】2022.10.14　第18回自治体アンケ-ト" xfId="30"/>
    <cellStyle name="標準 3" xfId="18"/>
    <cellStyle name="標準 4" xfId="19"/>
    <cellStyle name="標準 4 2" xfId="36"/>
    <cellStyle name="標準_Sheet1" xfId="12"/>
    <cellStyle name="表示済みのハイパーリンク" xfId="22" builtinId="9" hidden="1"/>
    <cellStyle name="表示済みのハイパーリンク" xfId="24" builtinId="9" hidde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16</xdr:col>
      <xdr:colOff>171450</xdr:colOff>
      <xdr:row>6</xdr:row>
      <xdr:rowOff>28574</xdr:rowOff>
    </xdr:from>
    <xdr:to>
      <xdr:col>16</xdr:col>
      <xdr:colOff>6019800</xdr:colOff>
      <xdr:row>7</xdr:row>
      <xdr:rowOff>638175</xdr:rowOff>
    </xdr:to>
    <xdr:sp macro="" textlink="">
      <xdr:nvSpPr>
        <xdr:cNvPr id="2" name="正方形/長方形 1">
          <a:extLst>
            <a:ext uri="{FF2B5EF4-FFF2-40B4-BE49-F238E27FC236}">
              <a16:creationId xmlns:a16="http://schemas.microsoft.com/office/drawing/2014/main" xmlns="" id="{00000000-0008-0000-0400-000002000000}"/>
            </a:ext>
          </a:extLst>
        </xdr:cNvPr>
        <xdr:cNvSpPr/>
      </xdr:nvSpPr>
      <xdr:spPr>
        <a:xfrm>
          <a:off x="6734175" y="1428749"/>
          <a:ext cx="5848350" cy="819151"/>
        </a:xfrm>
        <a:prstGeom prst="rect">
          <a:avLst/>
        </a:prstGeom>
        <a:solidFill>
          <a:schemeClr val="accent1">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i="1">
              <a:solidFill>
                <a:sysClr val="windowText" lastClr="000000"/>
              </a:solidFill>
              <a:latin typeface="+mn-ea"/>
              <a:ea typeface="+mn-ea"/>
            </a:rPr>
            <a:t>⑥人事評価の給与への反映：管理職２３自治体、一般職１３自治体。</a:t>
          </a:r>
          <a:endParaRPr kumimoji="1" lang="en-US" altLang="ja-JP" sz="1100" i="1">
            <a:solidFill>
              <a:sysClr val="windowText" lastClr="000000"/>
            </a:solidFill>
            <a:latin typeface="+mn-ea"/>
            <a:ea typeface="+mn-ea"/>
          </a:endParaRPr>
        </a:p>
        <a:p>
          <a:pPr algn="l"/>
          <a:r>
            <a:rPr kumimoji="1" lang="ja-JP" altLang="en-US" sz="1100" i="1">
              <a:solidFill>
                <a:sysClr val="windowText" lastClr="000000"/>
              </a:solidFill>
              <a:latin typeface="+mn-ea"/>
              <a:ea typeface="+mn-ea"/>
            </a:rPr>
            <a:t>⑦障がい者雇用率達成（２．６％）：いなベ市・東員町・四日市市・朝日町・鈴鹿市・名張市・松阪市・大台町・伊勢市・鳥羽市・志摩市・玉城町・度会町・玉城町・大紀町・尾鷲市・紀北町・熊野市・三重県</a:t>
          </a:r>
          <a:endParaRPr kumimoji="1" lang="en-US" altLang="ja-JP" sz="1100" i="1">
            <a:solidFill>
              <a:sysClr val="windowText" lastClr="000000"/>
            </a:solidFill>
            <a:latin typeface="+mn-ea"/>
            <a:ea typeface="+mn-ea"/>
          </a:endParaRPr>
        </a:p>
        <a:p>
          <a:pPr algn="l"/>
          <a:endParaRPr kumimoji="1" lang="ja-JP" altLang="en-US" sz="1100" i="1">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26"/>
  <sheetViews>
    <sheetView workbookViewId="0">
      <selection activeCell="Q14" sqref="Q14"/>
    </sheetView>
  </sheetViews>
  <sheetFormatPr defaultColWidth="8.875" defaultRowHeight="13.5"/>
  <cols>
    <col min="1" max="1" width="1.875" customWidth="1"/>
    <col min="2" max="2" width="2.25" customWidth="1"/>
    <col min="3" max="3" width="3.75" customWidth="1"/>
    <col min="4" max="4" width="4.125" customWidth="1"/>
    <col min="5" max="5" width="2.75" customWidth="1"/>
    <col min="6" max="6" width="11.125" customWidth="1"/>
    <col min="8" max="8" width="12.375" customWidth="1"/>
    <col min="9" max="9" width="2.125" customWidth="1"/>
    <col min="10" max="10" width="17.125" customWidth="1"/>
    <col min="11" max="11" width="9" hidden="1" customWidth="1"/>
    <col min="12" max="12" width="18.25" customWidth="1"/>
    <col min="13" max="13" width="12" customWidth="1"/>
    <col min="14" max="14" width="25.125" style="24" customWidth="1"/>
    <col min="15" max="15" width="1.375" hidden="1" customWidth="1"/>
    <col min="16" max="16" width="7.75" customWidth="1"/>
  </cols>
  <sheetData>
    <row r="1" spans="2:16" ht="14.25" thickBot="1"/>
    <row r="2" spans="2:16" ht="16.5" customHeight="1">
      <c r="B2" s="130"/>
      <c r="C2" s="131"/>
      <c r="D2" s="131"/>
      <c r="E2" s="131"/>
      <c r="F2" s="131"/>
      <c r="G2" s="131"/>
      <c r="H2" s="131"/>
      <c r="I2" s="131"/>
      <c r="J2" s="131"/>
      <c r="K2" s="131"/>
      <c r="L2" s="131"/>
      <c r="M2" s="131"/>
      <c r="N2" s="132" t="s">
        <v>949</v>
      </c>
      <c r="O2" s="131"/>
      <c r="P2" s="143"/>
    </row>
    <row r="3" spans="2:16">
      <c r="B3" s="133"/>
      <c r="C3" s="72"/>
      <c r="D3" s="72"/>
      <c r="E3" s="72"/>
      <c r="F3" s="72"/>
      <c r="G3" s="72"/>
      <c r="H3" s="72"/>
      <c r="I3" s="72"/>
      <c r="J3" s="72"/>
      <c r="K3" s="72"/>
      <c r="L3" s="72"/>
      <c r="M3" s="72"/>
      <c r="N3" s="145"/>
      <c r="O3" s="72"/>
      <c r="P3" s="144"/>
    </row>
    <row r="4" spans="2:16" ht="18" customHeight="1" thickBot="1">
      <c r="B4" s="133"/>
      <c r="C4" s="72"/>
      <c r="D4" s="72"/>
      <c r="E4" s="72"/>
      <c r="F4" s="72"/>
      <c r="G4" s="72"/>
      <c r="H4" s="72"/>
      <c r="I4" s="72"/>
      <c r="J4" s="72"/>
      <c r="K4" s="72"/>
      <c r="L4" s="72"/>
      <c r="M4" s="72"/>
      <c r="N4" s="145"/>
      <c r="O4" s="72"/>
      <c r="P4" s="144"/>
    </row>
    <row r="5" spans="2:16" ht="32.25" customHeight="1" thickBot="1">
      <c r="B5" s="133"/>
      <c r="C5" s="72"/>
      <c r="D5" s="913" t="s">
        <v>950</v>
      </c>
      <c r="E5" s="914"/>
      <c r="F5" s="914"/>
      <c r="G5" s="914"/>
      <c r="H5" s="914"/>
      <c r="I5" s="914"/>
      <c r="J5" s="914"/>
      <c r="K5" s="914"/>
      <c r="L5" s="914"/>
      <c r="M5" s="914"/>
      <c r="N5" s="915"/>
      <c r="O5" s="142"/>
      <c r="P5" s="146"/>
    </row>
    <row r="6" spans="2:16" ht="18" customHeight="1">
      <c r="B6" s="133"/>
      <c r="C6" s="72"/>
      <c r="D6" s="72"/>
      <c r="E6" s="72"/>
      <c r="F6" s="72"/>
      <c r="G6" s="72"/>
      <c r="H6" s="72"/>
      <c r="I6" s="72"/>
      <c r="J6" s="72"/>
      <c r="K6" s="72"/>
      <c r="M6" s="72"/>
      <c r="N6" s="145"/>
      <c r="O6" s="72"/>
      <c r="P6" s="144"/>
    </row>
    <row r="7" spans="2:16" ht="19.5" customHeight="1">
      <c r="B7" s="133"/>
      <c r="C7" s="72"/>
      <c r="D7" s="72"/>
      <c r="E7" s="72"/>
      <c r="F7" s="72"/>
      <c r="G7" s="72"/>
      <c r="H7" s="72"/>
      <c r="I7" s="72"/>
      <c r="J7" s="72"/>
      <c r="K7" s="72"/>
      <c r="L7" s="148"/>
      <c r="M7" s="72"/>
      <c r="N7" s="149"/>
      <c r="O7" s="549"/>
      <c r="P7" s="147"/>
    </row>
    <row r="8" spans="2:16" ht="18" customHeight="1">
      <c r="B8" s="133"/>
      <c r="C8" s="72"/>
      <c r="D8" s="148"/>
      <c r="E8" s="148"/>
      <c r="F8" s="148"/>
      <c r="G8" s="148"/>
      <c r="H8" s="148"/>
      <c r="I8" s="148" t="s">
        <v>64</v>
      </c>
      <c r="J8" s="148"/>
      <c r="K8" s="148"/>
      <c r="L8" s="148"/>
      <c r="M8" s="917"/>
      <c r="N8" s="917"/>
      <c r="O8" s="917"/>
      <c r="P8" s="918"/>
    </row>
    <row r="9" spans="2:16" ht="18" customHeight="1">
      <c r="B9" s="133"/>
      <c r="C9" s="72"/>
      <c r="D9" s="148"/>
      <c r="E9" s="148"/>
      <c r="F9" s="148"/>
      <c r="G9" s="148"/>
      <c r="H9" s="148"/>
      <c r="I9" s="148"/>
      <c r="J9" s="919"/>
      <c r="K9" s="919"/>
      <c r="L9" s="919"/>
      <c r="M9" s="546" t="s">
        <v>65</v>
      </c>
      <c r="N9" s="149"/>
      <c r="O9" s="72"/>
      <c r="P9" s="150"/>
    </row>
    <row r="10" spans="2:16" ht="18" customHeight="1">
      <c r="B10" s="133"/>
      <c r="C10" s="145"/>
      <c r="D10" s="151" t="s">
        <v>205</v>
      </c>
      <c r="E10" s="152"/>
      <c r="F10" s="153" t="s">
        <v>66</v>
      </c>
      <c r="G10" s="148"/>
      <c r="H10" s="148"/>
      <c r="I10" s="148"/>
      <c r="J10" s="916" t="s">
        <v>348</v>
      </c>
      <c r="K10" s="916"/>
      <c r="L10" s="916"/>
      <c r="M10" s="171">
        <v>1</v>
      </c>
      <c r="N10" s="148"/>
      <c r="O10" s="154"/>
      <c r="P10" s="150"/>
    </row>
    <row r="11" spans="2:16" ht="18" customHeight="1">
      <c r="B11" s="133"/>
      <c r="C11" s="72"/>
      <c r="D11" s="151"/>
      <c r="E11" s="152"/>
      <c r="F11" s="153" t="s">
        <v>206</v>
      </c>
      <c r="G11" s="153"/>
      <c r="H11" s="153"/>
      <c r="I11" s="153"/>
      <c r="J11" s="916" t="s">
        <v>348</v>
      </c>
      <c r="K11" s="916"/>
      <c r="L11" s="916"/>
      <c r="M11" s="171">
        <v>2</v>
      </c>
      <c r="N11" s="148"/>
      <c r="O11" s="154"/>
      <c r="P11" s="150"/>
    </row>
    <row r="12" spans="2:16" ht="18" customHeight="1">
      <c r="B12" s="133"/>
      <c r="C12" s="72"/>
      <c r="D12" s="151"/>
      <c r="E12" s="152"/>
      <c r="F12" s="151" t="s">
        <v>325</v>
      </c>
      <c r="G12" s="151"/>
      <c r="H12" s="151"/>
      <c r="I12" s="151"/>
      <c r="J12" s="916" t="s">
        <v>348</v>
      </c>
      <c r="K12" s="916"/>
      <c r="L12" s="916"/>
      <c r="M12" s="171">
        <v>3</v>
      </c>
      <c r="N12" s="148"/>
      <c r="O12" s="154"/>
      <c r="P12" s="150"/>
    </row>
    <row r="13" spans="2:16" ht="18" customHeight="1">
      <c r="B13" s="133"/>
      <c r="C13" s="72"/>
      <c r="D13" s="151"/>
      <c r="E13" s="152"/>
      <c r="F13" s="151" t="s">
        <v>207</v>
      </c>
      <c r="G13" s="151"/>
      <c r="H13" s="151"/>
      <c r="I13" s="151"/>
      <c r="J13" s="916" t="s">
        <v>348</v>
      </c>
      <c r="K13" s="916"/>
      <c r="L13" s="916"/>
      <c r="M13" s="171">
        <v>4</v>
      </c>
      <c r="N13" s="148"/>
      <c r="O13" s="154"/>
      <c r="P13" s="150"/>
    </row>
    <row r="14" spans="2:16" ht="18" customHeight="1">
      <c r="B14" s="133"/>
      <c r="C14" s="72"/>
      <c r="D14" s="151" t="s">
        <v>208</v>
      </c>
      <c r="E14" s="152"/>
      <c r="F14" s="153" t="s">
        <v>347</v>
      </c>
      <c r="G14" s="153"/>
      <c r="H14" s="153"/>
      <c r="I14" s="153"/>
      <c r="J14" s="916" t="s">
        <v>348</v>
      </c>
      <c r="K14" s="916"/>
      <c r="L14" s="916"/>
      <c r="M14" s="171">
        <v>5</v>
      </c>
      <c r="N14" s="148" t="s">
        <v>896</v>
      </c>
      <c r="O14" s="154"/>
      <c r="P14" s="150"/>
    </row>
    <row r="15" spans="2:16" ht="18" customHeight="1">
      <c r="B15" s="133"/>
      <c r="C15" s="72"/>
      <c r="D15" s="151" t="s">
        <v>210</v>
      </c>
      <c r="E15" s="152"/>
      <c r="F15" s="151" t="s">
        <v>209</v>
      </c>
      <c r="G15" s="151"/>
      <c r="H15" s="151"/>
      <c r="I15" s="148"/>
      <c r="J15" s="916" t="s">
        <v>348</v>
      </c>
      <c r="K15" s="916"/>
      <c r="L15" s="916"/>
      <c r="M15" s="171">
        <v>6</v>
      </c>
      <c r="N15" s="148"/>
      <c r="O15" s="154"/>
      <c r="P15" s="150"/>
    </row>
    <row r="16" spans="2:16" ht="18" customHeight="1">
      <c r="B16" s="133"/>
      <c r="C16" s="72"/>
      <c r="D16" s="151" t="s">
        <v>211</v>
      </c>
      <c r="E16" s="152"/>
      <c r="F16" s="153" t="s">
        <v>67</v>
      </c>
      <c r="G16" s="148"/>
      <c r="H16" s="151"/>
      <c r="I16" s="148"/>
      <c r="J16" s="916" t="s">
        <v>348</v>
      </c>
      <c r="K16" s="916"/>
      <c r="L16" s="916"/>
      <c r="M16" s="171">
        <v>7</v>
      </c>
      <c r="N16" s="148"/>
      <c r="O16" s="154"/>
      <c r="P16" s="150"/>
    </row>
    <row r="17" spans="2:18" ht="18" customHeight="1">
      <c r="B17" s="133"/>
      <c r="C17" s="72"/>
      <c r="D17" s="151" t="s">
        <v>212</v>
      </c>
      <c r="E17" s="152"/>
      <c r="F17" s="153" t="s">
        <v>68</v>
      </c>
      <c r="G17" s="148"/>
      <c r="H17" s="148"/>
      <c r="I17" s="148"/>
      <c r="J17" s="916" t="s">
        <v>348</v>
      </c>
      <c r="K17" s="916"/>
      <c r="L17" s="916"/>
      <c r="M17" s="171">
        <v>8</v>
      </c>
      <c r="N17" s="148"/>
      <c r="O17" s="154"/>
      <c r="P17" s="150"/>
    </row>
    <row r="18" spans="2:18" ht="18" customHeight="1">
      <c r="B18" s="133"/>
      <c r="C18" s="145"/>
      <c r="D18" s="151" t="s">
        <v>213</v>
      </c>
      <c r="E18" s="152"/>
      <c r="F18" s="153" t="s">
        <v>69</v>
      </c>
      <c r="G18" s="72"/>
      <c r="H18" s="72"/>
      <c r="I18" s="149"/>
      <c r="J18" s="916" t="s">
        <v>348</v>
      </c>
      <c r="K18" s="916"/>
      <c r="L18" s="916"/>
      <c r="M18" s="171">
        <v>9</v>
      </c>
      <c r="N18" s="148"/>
      <c r="O18" s="154"/>
      <c r="P18" s="150"/>
    </row>
    <row r="19" spans="2:18" ht="18" customHeight="1">
      <c r="B19" s="133"/>
      <c r="C19" s="145"/>
      <c r="D19" s="151" t="s">
        <v>215</v>
      </c>
      <c r="E19" s="152"/>
      <c r="F19" s="151" t="s">
        <v>214</v>
      </c>
      <c r="G19" s="72"/>
      <c r="H19" s="72"/>
      <c r="I19" s="149"/>
      <c r="J19" s="916" t="s">
        <v>348</v>
      </c>
      <c r="K19" s="916"/>
      <c r="L19" s="916"/>
      <c r="M19" s="171">
        <v>10</v>
      </c>
      <c r="N19" s="148"/>
      <c r="O19" s="154"/>
      <c r="P19" s="150"/>
      <c r="R19" s="61"/>
    </row>
    <row r="20" spans="2:18" ht="18" customHeight="1">
      <c r="B20" s="133"/>
      <c r="C20" s="145"/>
      <c r="D20" s="151" t="s">
        <v>131</v>
      </c>
      <c r="E20" s="152"/>
      <c r="F20" s="153" t="s">
        <v>70</v>
      </c>
      <c r="G20" s="153"/>
      <c r="H20" s="153"/>
      <c r="I20" s="149"/>
      <c r="J20" s="916" t="s">
        <v>348</v>
      </c>
      <c r="K20" s="916"/>
      <c r="L20" s="916"/>
      <c r="M20" s="171">
        <v>11</v>
      </c>
      <c r="N20" s="148"/>
      <c r="O20" s="154"/>
      <c r="P20" s="150"/>
      <c r="R20" t="s">
        <v>2</v>
      </c>
    </row>
    <row r="21" spans="2:18" ht="18" customHeight="1">
      <c r="B21" s="133"/>
      <c r="C21" s="72"/>
      <c r="D21" s="151" t="s">
        <v>344</v>
      </c>
      <c r="E21" s="151"/>
      <c r="F21" s="153" t="s">
        <v>278</v>
      </c>
      <c r="G21" s="153"/>
      <c r="H21" s="153"/>
      <c r="I21" s="148"/>
      <c r="J21" s="916" t="s">
        <v>348</v>
      </c>
      <c r="K21" s="916"/>
      <c r="L21" s="916"/>
      <c r="M21" s="171">
        <v>12</v>
      </c>
      <c r="N21" s="148"/>
      <c r="O21" s="154"/>
      <c r="P21" s="150"/>
    </row>
    <row r="22" spans="2:18" ht="18" customHeight="1">
      <c r="B22" s="133"/>
      <c r="C22" s="72"/>
      <c r="D22" s="151" t="s">
        <v>345</v>
      </c>
      <c r="E22" s="151"/>
      <c r="F22" s="153" t="s">
        <v>240</v>
      </c>
      <c r="G22" s="153"/>
      <c r="H22" s="153"/>
      <c r="I22" s="148"/>
      <c r="J22" s="916" t="s">
        <v>348</v>
      </c>
      <c r="K22" s="916"/>
      <c r="L22" s="916"/>
      <c r="M22" s="171">
        <v>13</v>
      </c>
      <c r="N22" s="148"/>
      <c r="O22" s="154"/>
      <c r="P22" s="150"/>
    </row>
    <row r="23" spans="2:18" ht="18" customHeight="1">
      <c r="B23" s="133"/>
      <c r="C23" s="72"/>
      <c r="D23" s="151" t="s">
        <v>346</v>
      </c>
      <c r="E23" s="151"/>
      <c r="F23" s="155" t="s">
        <v>277</v>
      </c>
      <c r="G23" s="72"/>
      <c r="H23" s="72"/>
      <c r="I23" s="72"/>
      <c r="J23" s="916" t="s">
        <v>348</v>
      </c>
      <c r="K23" s="916"/>
      <c r="L23" s="916"/>
      <c r="M23" s="171">
        <v>14</v>
      </c>
      <c r="N23" s="72"/>
      <c r="O23" s="154"/>
      <c r="P23" s="150"/>
    </row>
    <row r="24" spans="2:18" s="72" customFormat="1" ht="15" customHeight="1">
      <c r="B24" s="133"/>
      <c r="D24" s="156"/>
      <c r="H24" s="157"/>
      <c r="I24" s="157"/>
      <c r="J24" s="156"/>
      <c r="K24" s="156"/>
      <c r="L24" s="156"/>
      <c r="M24" s="156"/>
      <c r="N24" s="158"/>
      <c r="O24" s="159"/>
      <c r="P24" s="144"/>
    </row>
    <row r="25" spans="2:18" s="73" customFormat="1" ht="12" customHeight="1" thickBot="1">
      <c r="B25" s="160"/>
      <c r="C25" s="161"/>
      <c r="D25" s="162" t="s">
        <v>3</v>
      </c>
      <c r="E25" s="163"/>
      <c r="F25" s="161"/>
      <c r="G25" s="162"/>
      <c r="H25" s="162"/>
      <c r="I25" s="162"/>
      <c r="J25" s="162"/>
      <c r="K25" s="162"/>
      <c r="L25" s="162"/>
      <c r="M25" s="162"/>
      <c r="N25" s="164"/>
      <c r="O25" s="165"/>
      <c r="P25" s="166"/>
    </row>
    <row r="26" spans="2:18" ht="26.45" customHeight="1">
      <c r="D26" s="22"/>
    </row>
  </sheetData>
  <mergeCells count="17">
    <mergeCell ref="J21:L21"/>
    <mergeCell ref="J22:L22"/>
    <mergeCell ref="J23:L23"/>
    <mergeCell ref="J9:L9"/>
    <mergeCell ref="J16:L16"/>
    <mergeCell ref="J17:L17"/>
    <mergeCell ref="J18:L18"/>
    <mergeCell ref="J19:L19"/>
    <mergeCell ref="J20:L20"/>
    <mergeCell ref="D5:N5"/>
    <mergeCell ref="J12:L12"/>
    <mergeCell ref="J13:L13"/>
    <mergeCell ref="J14:L14"/>
    <mergeCell ref="J15:L15"/>
    <mergeCell ref="M8:P8"/>
    <mergeCell ref="J10:L10"/>
    <mergeCell ref="J11:L11"/>
  </mergeCells>
  <phoneticPr fontId="3"/>
  <printOptions horizontalCentered="1" verticalCentered="1"/>
  <pageMargins left="0.70866141732283472" right="0.70866141732283472" top="0.46" bottom="0.52" header="0.31496062992125984" footer="0.31496062992125984"/>
  <pageSetup paperSize="9" scale="97" orientation="landscape"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AJ36"/>
  <sheetViews>
    <sheetView topLeftCell="A10" zoomScaleNormal="100" workbookViewId="0">
      <selection activeCell="T42" sqref="T42"/>
    </sheetView>
  </sheetViews>
  <sheetFormatPr defaultColWidth="8.875" defaultRowHeight="13.5"/>
  <cols>
    <col min="1" max="1" width="2.375" style="15" customWidth="1"/>
    <col min="2" max="2" width="10.625" style="10" customWidth="1"/>
    <col min="3" max="3" width="4" style="10" customWidth="1"/>
    <col min="4" max="4" width="3.375" style="10" customWidth="1"/>
    <col min="5" max="5" width="6.25" style="10" customWidth="1"/>
    <col min="6" max="8" width="3.75" style="10" customWidth="1"/>
    <col min="9" max="9" width="6.625" style="10" customWidth="1"/>
    <col min="10" max="10" width="3.75" style="10" customWidth="1"/>
    <col min="11" max="11" width="4.25" style="10" customWidth="1"/>
    <col min="12" max="12" width="3.75" style="10" customWidth="1"/>
    <col min="13" max="13" width="6.375" style="10" customWidth="1"/>
    <col min="14" max="16" width="3.75" style="10" customWidth="1"/>
    <col min="17" max="17" width="4" style="10" customWidth="1"/>
    <col min="18" max="20" width="3.75" style="10" customWidth="1"/>
    <col min="21" max="21" width="4.125" style="10" customWidth="1"/>
    <col min="22" max="23" width="3.75" style="10" customWidth="1"/>
    <col min="24" max="24" width="4.875" style="10" customWidth="1"/>
    <col min="25" max="25" width="6.875" style="10" customWidth="1"/>
    <col min="26" max="26" width="4.625" style="10" customWidth="1"/>
    <col min="27" max="27" width="6.25" style="10" customWidth="1"/>
    <col min="28" max="28" width="4.25" style="10" customWidth="1"/>
    <col min="29" max="29" width="4.75" style="10" customWidth="1"/>
    <col min="30" max="30" width="3.625" style="10" customWidth="1"/>
    <col min="31" max="32" width="4.5" style="10" customWidth="1"/>
    <col min="33" max="33" width="3.625" style="10" customWidth="1"/>
    <col min="34" max="34" width="4.5" style="10" customWidth="1"/>
    <col min="35" max="36" width="3.625" style="10" customWidth="1"/>
    <col min="37" max="16384" width="8.875" style="10"/>
  </cols>
  <sheetData>
    <row r="1" spans="1:36" s="39" customFormat="1" ht="26.25" customHeight="1" thickBot="1">
      <c r="A1" s="66"/>
      <c r="B1" s="1048" t="s">
        <v>357</v>
      </c>
      <c r="C1" s="1048"/>
      <c r="D1" s="1048"/>
      <c r="E1" s="1048"/>
      <c r="F1" s="1048"/>
      <c r="G1" s="1048"/>
      <c r="H1" s="1048"/>
      <c r="I1" s="1048"/>
      <c r="J1" s="1048"/>
      <c r="K1" s="1048"/>
      <c r="L1" s="1048"/>
      <c r="M1" s="1048"/>
      <c r="N1" s="1048"/>
      <c r="O1" s="1048"/>
      <c r="P1" s="1048"/>
      <c r="Q1" s="443"/>
      <c r="R1" s="773" t="s">
        <v>828</v>
      </c>
      <c r="S1" s="774"/>
      <c r="T1" s="774"/>
      <c r="U1" s="774"/>
      <c r="V1" s="774"/>
      <c r="W1" s="492"/>
      <c r="X1" s="492"/>
      <c r="Y1" s="492"/>
      <c r="Z1" s="492"/>
      <c r="AA1" s="492"/>
      <c r="AB1" s="493"/>
      <c r="AC1" s="40"/>
      <c r="AD1" s="40"/>
      <c r="AE1" s="40"/>
      <c r="AF1" s="40"/>
      <c r="AG1" s="40"/>
    </row>
    <row r="2" spans="1:36" ht="15" customHeight="1">
      <c r="B2" s="1053" t="s">
        <v>4</v>
      </c>
      <c r="C2" s="1061" t="s">
        <v>222</v>
      </c>
      <c r="D2" s="1064" t="s">
        <v>223</v>
      </c>
      <c r="E2" s="1064"/>
      <c r="F2" s="1064"/>
      <c r="G2" s="1064"/>
      <c r="H2" s="1064"/>
      <c r="I2" s="1064"/>
      <c r="J2" s="1064"/>
      <c r="K2" s="1064"/>
      <c r="L2" s="1064"/>
      <c r="M2" s="1064"/>
      <c r="N2" s="1064"/>
      <c r="O2" s="1064"/>
      <c r="P2" s="1064"/>
      <c r="Q2" s="1064"/>
      <c r="R2" s="1064"/>
      <c r="S2" s="1064"/>
      <c r="T2" s="1064"/>
      <c r="U2" s="1064"/>
      <c r="V2" s="1064"/>
      <c r="W2" s="1064"/>
      <c r="X2" s="1064"/>
      <c r="Y2" s="1064"/>
      <c r="Z2" s="1064"/>
      <c r="AA2" s="1065"/>
      <c r="AB2" s="1058" t="s">
        <v>279</v>
      </c>
      <c r="AC2" s="1059"/>
      <c r="AD2" s="1059"/>
      <c r="AE2" s="1059" t="s">
        <v>829</v>
      </c>
      <c r="AF2" s="1059"/>
      <c r="AG2" s="1059"/>
      <c r="AH2" s="1049" t="s">
        <v>334</v>
      </c>
      <c r="AI2" s="1049"/>
      <c r="AJ2" s="1050"/>
    </row>
    <row r="3" spans="1:36" ht="14.45" customHeight="1">
      <c r="B3" s="1054"/>
      <c r="C3" s="1062"/>
      <c r="D3" s="1039" t="s">
        <v>224</v>
      </c>
      <c r="E3" s="1039"/>
      <c r="F3" s="1039"/>
      <c r="G3" s="1039"/>
      <c r="H3" s="1057" t="s">
        <v>228</v>
      </c>
      <c r="I3" s="1057"/>
      <c r="J3" s="1057"/>
      <c r="K3" s="1057"/>
      <c r="L3" s="1057"/>
      <c r="M3" s="1057"/>
      <c r="N3" s="1057"/>
      <c r="O3" s="1057"/>
      <c r="P3" s="1057"/>
      <c r="Q3" s="1057"/>
      <c r="R3" s="1057"/>
      <c r="S3" s="1057"/>
      <c r="T3" s="1057"/>
      <c r="U3" s="1057"/>
      <c r="V3" s="1057"/>
      <c r="W3" s="1057"/>
      <c r="X3" s="1057" t="s">
        <v>273</v>
      </c>
      <c r="Y3" s="1057"/>
      <c r="Z3" s="1057"/>
      <c r="AA3" s="1066"/>
      <c r="AB3" s="1060"/>
      <c r="AC3" s="1057"/>
      <c r="AD3" s="1057"/>
      <c r="AE3" s="1057"/>
      <c r="AF3" s="1057"/>
      <c r="AG3" s="1057"/>
      <c r="AH3" s="1051"/>
      <c r="AI3" s="1051"/>
      <c r="AJ3" s="1052"/>
    </row>
    <row r="4" spans="1:36" ht="45" customHeight="1">
      <c r="B4" s="1054"/>
      <c r="C4" s="1062"/>
      <c r="D4" s="1039"/>
      <c r="E4" s="1039"/>
      <c r="F4" s="1039"/>
      <c r="G4" s="1039"/>
      <c r="H4" s="1055" t="s">
        <v>225</v>
      </c>
      <c r="I4" s="1055"/>
      <c r="J4" s="1055"/>
      <c r="K4" s="1055"/>
      <c r="L4" s="1055" t="s">
        <v>220</v>
      </c>
      <c r="M4" s="1055"/>
      <c r="N4" s="1055"/>
      <c r="O4" s="1055"/>
      <c r="P4" s="1056" t="s">
        <v>226</v>
      </c>
      <c r="Q4" s="1056"/>
      <c r="R4" s="1056"/>
      <c r="S4" s="1056"/>
      <c r="T4" s="1063" t="s">
        <v>227</v>
      </c>
      <c r="U4" s="1063"/>
      <c r="V4" s="1063"/>
      <c r="W4" s="1063"/>
      <c r="X4" s="1057"/>
      <c r="Y4" s="1057"/>
      <c r="Z4" s="1057"/>
      <c r="AA4" s="1066"/>
      <c r="AB4" s="1060"/>
      <c r="AC4" s="1057"/>
      <c r="AD4" s="1057"/>
      <c r="AE4" s="1057"/>
      <c r="AF4" s="1057"/>
      <c r="AG4" s="1057"/>
      <c r="AH4" s="1051"/>
      <c r="AI4" s="1051"/>
      <c r="AJ4" s="1052"/>
    </row>
    <row r="5" spans="1:36" ht="117.75" customHeight="1">
      <c r="B5" s="1054"/>
      <c r="C5" s="1062"/>
      <c r="D5" s="86" t="s">
        <v>25</v>
      </c>
      <c r="E5" s="86" t="s">
        <v>24</v>
      </c>
      <c r="F5" s="86" t="s">
        <v>218</v>
      </c>
      <c r="G5" s="86" t="s">
        <v>219</v>
      </c>
      <c r="H5" s="86" t="s">
        <v>25</v>
      </c>
      <c r="I5" s="86" t="s">
        <v>24</v>
      </c>
      <c r="J5" s="86" t="s">
        <v>218</v>
      </c>
      <c r="K5" s="86" t="s">
        <v>219</v>
      </c>
      <c r="L5" s="86" t="s">
        <v>25</v>
      </c>
      <c r="M5" s="86" t="s">
        <v>24</v>
      </c>
      <c r="N5" s="86" t="s">
        <v>218</v>
      </c>
      <c r="O5" s="86" t="s">
        <v>219</v>
      </c>
      <c r="P5" s="86" t="s">
        <v>25</v>
      </c>
      <c r="Q5" s="86" t="s">
        <v>24</v>
      </c>
      <c r="R5" s="86" t="s">
        <v>218</v>
      </c>
      <c r="S5" s="86" t="s">
        <v>219</v>
      </c>
      <c r="T5" s="86" t="s">
        <v>25</v>
      </c>
      <c r="U5" s="86" t="s">
        <v>24</v>
      </c>
      <c r="V5" s="86" t="s">
        <v>218</v>
      </c>
      <c r="W5" s="86" t="s">
        <v>219</v>
      </c>
      <c r="X5" s="86" t="s">
        <v>25</v>
      </c>
      <c r="Y5" s="86" t="s">
        <v>24</v>
      </c>
      <c r="Z5" s="86" t="s">
        <v>218</v>
      </c>
      <c r="AA5" s="128" t="s">
        <v>219</v>
      </c>
      <c r="AB5" s="126" t="s">
        <v>221</v>
      </c>
      <c r="AC5" s="86" t="s">
        <v>111</v>
      </c>
      <c r="AD5" s="86" t="s">
        <v>112</v>
      </c>
      <c r="AE5" s="86" t="s">
        <v>221</v>
      </c>
      <c r="AF5" s="86" t="s">
        <v>111</v>
      </c>
      <c r="AG5" s="86" t="s">
        <v>112</v>
      </c>
      <c r="AH5" s="86" t="s">
        <v>221</v>
      </c>
      <c r="AI5" s="86" t="s">
        <v>111</v>
      </c>
      <c r="AJ5" s="127" t="s">
        <v>112</v>
      </c>
    </row>
    <row r="6" spans="1:36" ht="15" customHeight="1">
      <c r="B6" s="550" t="s">
        <v>429</v>
      </c>
      <c r="C6" s="456">
        <v>27</v>
      </c>
      <c r="D6" s="456"/>
      <c r="E6" s="456"/>
      <c r="F6" s="456"/>
      <c r="G6" s="456"/>
      <c r="H6" s="457">
        <v>11</v>
      </c>
      <c r="I6" s="457">
        <v>354</v>
      </c>
      <c r="J6" s="458">
        <v>19</v>
      </c>
      <c r="K6" s="457">
        <v>56</v>
      </c>
      <c r="L6" s="459">
        <v>19</v>
      </c>
      <c r="M6" s="460">
        <v>649</v>
      </c>
      <c r="N6" s="460">
        <v>24</v>
      </c>
      <c r="O6" s="460">
        <v>100</v>
      </c>
      <c r="P6" s="460"/>
      <c r="Q6" s="460"/>
      <c r="R6" s="460"/>
      <c r="S6" s="460"/>
      <c r="T6" s="460">
        <v>7</v>
      </c>
      <c r="U6" s="460">
        <v>174</v>
      </c>
      <c r="V6" s="460">
        <v>17</v>
      </c>
      <c r="W6" s="460">
        <v>18</v>
      </c>
      <c r="X6" s="460">
        <v>37</v>
      </c>
      <c r="Y6" s="460">
        <v>1177</v>
      </c>
      <c r="Z6" s="460">
        <v>60</v>
      </c>
      <c r="AA6" s="474">
        <v>174</v>
      </c>
      <c r="AB6" s="479"/>
      <c r="AC6" s="460"/>
      <c r="AD6" s="460"/>
      <c r="AE6" s="460"/>
      <c r="AF6" s="460"/>
      <c r="AG6" s="460"/>
      <c r="AH6" s="460">
        <v>27</v>
      </c>
      <c r="AI6" s="460">
        <v>10</v>
      </c>
      <c r="AJ6" s="480"/>
    </row>
    <row r="7" spans="1:36" s="44" customFormat="1" ht="14.45" customHeight="1">
      <c r="A7" s="71"/>
      <c r="B7" s="550" t="s">
        <v>430</v>
      </c>
      <c r="C7" s="456"/>
      <c r="D7" s="456"/>
      <c r="E7" s="456"/>
      <c r="F7" s="456"/>
      <c r="G7" s="456"/>
      <c r="H7" s="457">
        <v>1</v>
      </c>
      <c r="I7" s="457">
        <v>40</v>
      </c>
      <c r="J7" s="458">
        <v>1</v>
      </c>
      <c r="K7" s="457">
        <v>4</v>
      </c>
      <c r="L7" s="461"/>
      <c r="M7" s="462"/>
      <c r="N7" s="462"/>
      <c r="O7" s="462"/>
      <c r="P7" s="462"/>
      <c r="Q7" s="462"/>
      <c r="R7" s="462"/>
      <c r="S7" s="462"/>
      <c r="T7" s="462"/>
      <c r="U7" s="462"/>
      <c r="V7" s="462"/>
      <c r="W7" s="462"/>
      <c r="X7" s="463">
        <f t="shared" ref="X7:Y11" si="0">SUM(D7+H7+L7+P7+T7)</f>
        <v>1</v>
      </c>
      <c r="Y7" s="463">
        <f t="shared" si="0"/>
        <v>40</v>
      </c>
      <c r="Z7" s="463">
        <f t="shared" ref="Z7:AA13" si="1">SUM(F7+J7+N7+R7+V7)</f>
        <v>1</v>
      </c>
      <c r="AA7" s="475">
        <f t="shared" ref="AA7:AA9" si="2">SUM(G7+K7+O7+S7+W7)</f>
        <v>4</v>
      </c>
      <c r="AB7" s="489"/>
      <c r="AC7" s="462"/>
      <c r="AD7" s="462"/>
      <c r="AE7" s="462"/>
      <c r="AF7" s="462"/>
      <c r="AG7" s="462"/>
      <c r="AH7" s="463">
        <v>1</v>
      </c>
      <c r="AI7" s="462"/>
      <c r="AJ7" s="482"/>
    </row>
    <row r="8" spans="1:36" s="44" customFormat="1" ht="15" customHeight="1">
      <c r="A8" s="71"/>
      <c r="B8" s="581" t="s">
        <v>431</v>
      </c>
      <c r="C8" s="587">
        <v>11</v>
      </c>
      <c r="D8" s="587">
        <v>0</v>
      </c>
      <c r="E8" s="587">
        <v>0</v>
      </c>
      <c r="F8" s="587">
        <v>0</v>
      </c>
      <c r="G8" s="587"/>
      <c r="H8" s="587">
        <v>13</v>
      </c>
      <c r="I8" s="587">
        <v>331</v>
      </c>
      <c r="J8" s="458">
        <v>33</v>
      </c>
      <c r="K8" s="587">
        <v>48</v>
      </c>
      <c r="L8" s="605">
        <v>0</v>
      </c>
      <c r="M8" s="606">
        <v>0</v>
      </c>
      <c r="N8" s="606">
        <v>0</v>
      </c>
      <c r="O8" s="606">
        <v>0</v>
      </c>
      <c r="P8" s="606">
        <v>0</v>
      </c>
      <c r="Q8" s="606">
        <v>0</v>
      </c>
      <c r="R8" s="606">
        <v>0</v>
      </c>
      <c r="S8" s="606">
        <v>0</v>
      </c>
      <c r="T8" s="606">
        <v>0</v>
      </c>
      <c r="U8" s="606">
        <v>0</v>
      </c>
      <c r="V8" s="606">
        <v>0</v>
      </c>
      <c r="W8" s="606">
        <v>0</v>
      </c>
      <c r="X8" s="605">
        <v>13</v>
      </c>
      <c r="Y8" s="605">
        <v>331</v>
      </c>
      <c r="Z8" s="605">
        <v>33</v>
      </c>
      <c r="AA8" s="781">
        <v>48</v>
      </c>
      <c r="AB8" s="607">
        <v>0</v>
      </c>
      <c r="AC8" s="606">
        <v>13</v>
      </c>
      <c r="AD8" s="606">
        <v>0</v>
      </c>
      <c r="AE8" s="606">
        <v>0</v>
      </c>
      <c r="AF8" s="606">
        <v>13</v>
      </c>
      <c r="AG8" s="606">
        <v>0</v>
      </c>
      <c r="AH8" s="606">
        <v>0</v>
      </c>
      <c r="AI8" s="606">
        <v>13</v>
      </c>
      <c r="AJ8" s="608">
        <v>0</v>
      </c>
    </row>
    <row r="9" spans="1:36" s="44" customFormat="1" ht="15" customHeight="1">
      <c r="A9" s="71"/>
      <c r="B9" s="550" t="s">
        <v>432</v>
      </c>
      <c r="C9" s="456">
        <v>6</v>
      </c>
      <c r="D9" s="456"/>
      <c r="E9" s="456"/>
      <c r="F9" s="456"/>
      <c r="G9" s="456"/>
      <c r="H9" s="457">
        <v>8</v>
      </c>
      <c r="I9" s="457">
        <v>338</v>
      </c>
      <c r="J9" s="458">
        <v>19</v>
      </c>
      <c r="K9" s="457">
        <v>37</v>
      </c>
      <c r="L9" s="461"/>
      <c r="M9" s="462"/>
      <c r="N9" s="462"/>
      <c r="O9" s="462"/>
      <c r="P9" s="462"/>
      <c r="Q9" s="462"/>
      <c r="R9" s="462"/>
      <c r="S9" s="462"/>
      <c r="T9" s="462"/>
      <c r="U9" s="462"/>
      <c r="V9" s="462"/>
      <c r="W9" s="462"/>
      <c r="X9" s="463">
        <f t="shared" si="0"/>
        <v>8</v>
      </c>
      <c r="Y9" s="463">
        <f t="shared" si="0"/>
        <v>338</v>
      </c>
      <c r="Z9" s="463">
        <f t="shared" si="1"/>
        <v>19</v>
      </c>
      <c r="AA9" s="475">
        <f t="shared" si="2"/>
        <v>37</v>
      </c>
      <c r="AB9" s="489"/>
      <c r="AC9" s="463">
        <v>6</v>
      </c>
      <c r="AD9" s="463"/>
      <c r="AE9" s="463"/>
      <c r="AF9" s="463">
        <v>6</v>
      </c>
      <c r="AG9" s="463"/>
      <c r="AH9" s="463"/>
      <c r="AI9" s="463">
        <v>6</v>
      </c>
      <c r="AJ9" s="482"/>
    </row>
    <row r="10" spans="1:36" s="44" customFormat="1" ht="15" customHeight="1">
      <c r="A10" s="71"/>
      <c r="B10" s="550" t="s">
        <v>433</v>
      </c>
      <c r="C10" s="464">
        <v>37</v>
      </c>
      <c r="D10" s="464">
        <v>0</v>
      </c>
      <c r="E10" s="464">
        <v>0</v>
      </c>
      <c r="F10" s="464">
        <v>0</v>
      </c>
      <c r="G10" s="464">
        <v>0</v>
      </c>
      <c r="H10" s="465">
        <v>64</v>
      </c>
      <c r="I10" s="465">
        <v>2462</v>
      </c>
      <c r="J10" s="466">
        <v>80</v>
      </c>
      <c r="K10" s="465">
        <v>131</v>
      </c>
      <c r="L10" s="467">
        <v>3</v>
      </c>
      <c r="M10" s="468">
        <v>129</v>
      </c>
      <c r="N10" s="468">
        <v>3</v>
      </c>
      <c r="O10" s="468">
        <v>4</v>
      </c>
      <c r="P10" s="468">
        <v>0</v>
      </c>
      <c r="Q10" s="468">
        <v>0</v>
      </c>
      <c r="R10" s="468">
        <v>0</v>
      </c>
      <c r="S10" s="468">
        <v>0</v>
      </c>
      <c r="T10" s="468">
        <v>0</v>
      </c>
      <c r="U10" s="468">
        <v>0</v>
      </c>
      <c r="V10" s="468">
        <v>0</v>
      </c>
      <c r="W10" s="468">
        <v>0</v>
      </c>
      <c r="X10" s="468">
        <f t="shared" si="0"/>
        <v>67</v>
      </c>
      <c r="Y10" s="468">
        <f t="shared" si="0"/>
        <v>2591</v>
      </c>
      <c r="Z10" s="468">
        <f t="shared" si="1"/>
        <v>83</v>
      </c>
      <c r="AA10" s="476">
        <f t="shared" si="1"/>
        <v>135</v>
      </c>
      <c r="AB10" s="483">
        <v>53</v>
      </c>
      <c r="AC10" s="468">
        <v>8</v>
      </c>
      <c r="AD10" s="468">
        <v>3</v>
      </c>
      <c r="AE10" s="468">
        <v>36</v>
      </c>
      <c r="AF10" s="468">
        <v>28</v>
      </c>
      <c r="AG10" s="468">
        <v>0</v>
      </c>
      <c r="AH10" s="468">
        <v>37</v>
      </c>
      <c r="AI10" s="468">
        <v>27</v>
      </c>
      <c r="AJ10" s="484">
        <v>0</v>
      </c>
    </row>
    <row r="11" spans="1:36" s="44" customFormat="1" ht="15" customHeight="1">
      <c r="A11" s="71"/>
      <c r="B11" s="550" t="s">
        <v>434</v>
      </c>
      <c r="C11" s="456">
        <v>5</v>
      </c>
      <c r="D11" s="456">
        <v>0</v>
      </c>
      <c r="E11" s="456"/>
      <c r="F11" s="456"/>
      <c r="G11" s="456"/>
      <c r="H11" s="457">
        <v>0</v>
      </c>
      <c r="I11" s="457"/>
      <c r="J11" s="458"/>
      <c r="K11" s="457"/>
      <c r="L11" s="461">
        <v>0</v>
      </c>
      <c r="M11" s="462"/>
      <c r="N11" s="462"/>
      <c r="O11" s="462"/>
      <c r="P11" s="461">
        <v>0</v>
      </c>
      <c r="Q11" s="462"/>
      <c r="R11" s="462"/>
      <c r="S11" s="462"/>
      <c r="T11" s="461">
        <v>0</v>
      </c>
      <c r="U11" s="462"/>
      <c r="V11" s="462"/>
      <c r="W11" s="462"/>
      <c r="X11" s="463">
        <f t="shared" si="0"/>
        <v>0</v>
      </c>
      <c r="Y11" s="463">
        <f t="shared" si="0"/>
        <v>0</v>
      </c>
      <c r="Z11" s="463">
        <f t="shared" si="1"/>
        <v>0</v>
      </c>
      <c r="AA11" s="475">
        <f t="shared" si="1"/>
        <v>0</v>
      </c>
      <c r="AB11" s="489"/>
      <c r="AC11" s="463" t="s">
        <v>132</v>
      </c>
      <c r="AD11" s="462"/>
      <c r="AE11" s="462"/>
      <c r="AF11" s="463" t="s">
        <v>132</v>
      </c>
      <c r="AG11" s="462"/>
      <c r="AH11" s="463">
        <v>10</v>
      </c>
      <c r="AI11" s="462"/>
      <c r="AJ11" s="482"/>
    </row>
    <row r="12" spans="1:36" s="44" customFormat="1" ht="15" customHeight="1">
      <c r="A12" s="71"/>
      <c r="B12" s="550" t="s">
        <v>435</v>
      </c>
      <c r="C12" s="456">
        <v>2</v>
      </c>
      <c r="D12" s="456">
        <v>0</v>
      </c>
      <c r="E12" s="456">
        <v>0</v>
      </c>
      <c r="F12" s="456">
        <v>0</v>
      </c>
      <c r="G12" s="456">
        <v>0</v>
      </c>
      <c r="H12" s="1294"/>
      <c r="I12" s="1294"/>
      <c r="J12" s="1295"/>
      <c r="K12" s="1294"/>
      <c r="L12" s="1296"/>
      <c r="M12" s="1297"/>
      <c r="N12" s="1297"/>
      <c r="O12" s="1297"/>
      <c r="P12" s="1297"/>
      <c r="Q12" s="1297"/>
      <c r="R12" s="1297"/>
      <c r="S12" s="1297"/>
      <c r="T12" s="1297"/>
      <c r="U12" s="1297"/>
      <c r="V12" s="1297"/>
      <c r="W12" s="1297"/>
      <c r="X12" s="1298">
        <f>SUM(D12+H12+L12+P12+T12)</f>
        <v>0</v>
      </c>
      <c r="Y12" s="1298">
        <f>SUM(E12+I12+M12+Q12+U12)</f>
        <v>0</v>
      </c>
      <c r="Z12" s="1298">
        <f t="shared" si="1"/>
        <v>0</v>
      </c>
      <c r="AA12" s="1299">
        <f t="shared" si="1"/>
        <v>0</v>
      </c>
      <c r="AB12" s="479">
        <v>6</v>
      </c>
      <c r="AC12" s="460">
        <v>0</v>
      </c>
      <c r="AD12" s="460">
        <v>0</v>
      </c>
      <c r="AE12" s="460">
        <v>0</v>
      </c>
      <c r="AF12" s="460">
        <v>6</v>
      </c>
      <c r="AG12" s="460">
        <v>0</v>
      </c>
      <c r="AH12" s="460">
        <v>6</v>
      </c>
      <c r="AI12" s="460">
        <v>0</v>
      </c>
      <c r="AJ12" s="480">
        <v>0</v>
      </c>
    </row>
    <row r="13" spans="1:36" s="44" customFormat="1" ht="15" customHeight="1">
      <c r="A13" s="71"/>
      <c r="B13" s="550" t="s">
        <v>436</v>
      </c>
      <c r="C13" s="112">
        <v>1</v>
      </c>
      <c r="D13" s="112">
        <v>0</v>
      </c>
      <c r="E13" s="112"/>
      <c r="F13" s="112"/>
      <c r="G13" s="112"/>
      <c r="H13" s="558">
        <v>1</v>
      </c>
      <c r="I13" s="558"/>
      <c r="J13" s="559"/>
      <c r="K13" s="558"/>
      <c r="L13" s="560">
        <v>4</v>
      </c>
      <c r="M13" s="247">
        <v>121</v>
      </c>
      <c r="N13" s="247">
        <v>3</v>
      </c>
      <c r="O13" s="247">
        <v>7</v>
      </c>
      <c r="P13" s="561"/>
      <c r="Q13" s="561"/>
      <c r="R13" s="561"/>
      <c r="S13" s="561"/>
      <c r="T13" s="561"/>
      <c r="U13" s="561"/>
      <c r="V13" s="561"/>
      <c r="W13" s="561"/>
      <c r="X13" s="562">
        <f>SUM(D13+H13+L13+P13+T13)</f>
        <v>5</v>
      </c>
      <c r="Y13" s="562">
        <f>SUM(E13+I13+M13+Q13+U13)</f>
        <v>121</v>
      </c>
      <c r="Z13" s="562">
        <f t="shared" si="1"/>
        <v>3</v>
      </c>
      <c r="AA13" s="782">
        <f t="shared" si="1"/>
        <v>7</v>
      </c>
      <c r="AB13" s="785">
        <v>5</v>
      </c>
      <c r="AC13" s="561"/>
      <c r="AD13" s="561"/>
      <c r="AE13" s="563"/>
      <c r="AF13" s="563"/>
      <c r="AG13" s="563"/>
      <c r="AH13" s="563">
        <v>5</v>
      </c>
      <c r="AI13" s="561"/>
      <c r="AJ13" s="779"/>
    </row>
    <row r="14" spans="1:36" s="44" customFormat="1" ht="15" customHeight="1">
      <c r="A14" s="71"/>
      <c r="B14" s="550" t="s">
        <v>437</v>
      </c>
      <c r="C14" s="456">
        <v>30</v>
      </c>
      <c r="D14" s="456"/>
      <c r="E14" s="456"/>
      <c r="F14" s="456"/>
      <c r="G14" s="456"/>
      <c r="H14" s="457">
        <v>29</v>
      </c>
      <c r="I14" s="457">
        <v>1155</v>
      </c>
      <c r="J14" s="458">
        <v>17</v>
      </c>
      <c r="K14" s="457">
        <v>118</v>
      </c>
      <c r="L14" s="459">
        <v>4</v>
      </c>
      <c r="M14" s="460">
        <v>175</v>
      </c>
      <c r="N14" s="460">
        <v>3</v>
      </c>
      <c r="O14" s="460">
        <v>11</v>
      </c>
      <c r="P14" s="460">
        <v>3</v>
      </c>
      <c r="Q14" s="460">
        <v>99</v>
      </c>
      <c r="R14" s="460">
        <v>9</v>
      </c>
      <c r="S14" s="460">
        <v>3</v>
      </c>
      <c r="T14" s="460">
        <v>14</v>
      </c>
      <c r="U14" s="460">
        <v>531</v>
      </c>
      <c r="V14" s="460">
        <v>14</v>
      </c>
      <c r="W14" s="460">
        <v>22</v>
      </c>
      <c r="X14" s="460">
        <f t="shared" ref="X14:AA17" si="3">SUM(D14+H14+L14+P14+T14)</f>
        <v>50</v>
      </c>
      <c r="Y14" s="460">
        <f t="shared" si="3"/>
        <v>1960</v>
      </c>
      <c r="Z14" s="460">
        <f t="shared" si="3"/>
        <v>43</v>
      </c>
      <c r="AA14" s="474">
        <f t="shared" si="3"/>
        <v>154</v>
      </c>
      <c r="AB14" s="479">
        <v>31</v>
      </c>
      <c r="AC14" s="460">
        <v>19</v>
      </c>
      <c r="AD14" s="460"/>
      <c r="AE14" s="460"/>
      <c r="AF14" s="460">
        <v>50</v>
      </c>
      <c r="AG14" s="460"/>
      <c r="AH14" s="460">
        <v>33</v>
      </c>
      <c r="AI14" s="460">
        <v>17</v>
      </c>
      <c r="AJ14" s="480"/>
    </row>
    <row r="15" spans="1:36" s="44" customFormat="1" ht="15" customHeight="1">
      <c r="A15" s="71"/>
      <c r="B15" s="550" t="s">
        <v>438</v>
      </c>
      <c r="C15" s="456">
        <v>11</v>
      </c>
      <c r="D15" s="456"/>
      <c r="E15" s="456"/>
      <c r="F15" s="456"/>
      <c r="G15" s="456"/>
      <c r="H15" s="457">
        <v>13</v>
      </c>
      <c r="I15" s="457">
        <v>452</v>
      </c>
      <c r="J15" s="458">
        <v>13</v>
      </c>
      <c r="K15" s="457">
        <v>52</v>
      </c>
      <c r="L15" s="459">
        <v>10</v>
      </c>
      <c r="M15" s="460">
        <v>268</v>
      </c>
      <c r="N15" s="460">
        <v>6</v>
      </c>
      <c r="O15" s="460">
        <v>10</v>
      </c>
      <c r="P15" s="460">
        <v>2</v>
      </c>
      <c r="Q15" s="460">
        <v>66</v>
      </c>
      <c r="R15" s="460">
        <v>2</v>
      </c>
      <c r="S15" s="460">
        <v>6</v>
      </c>
      <c r="T15" s="460"/>
      <c r="U15" s="460"/>
      <c r="V15" s="460"/>
      <c r="W15" s="460"/>
      <c r="X15" s="460">
        <f t="shared" ref="X15:Y17" si="4">SUM(D15+H15+L15+P15+T15)</f>
        <v>25</v>
      </c>
      <c r="Y15" s="460">
        <f t="shared" si="4"/>
        <v>786</v>
      </c>
      <c r="Z15" s="460">
        <f t="shared" si="3"/>
        <v>21</v>
      </c>
      <c r="AA15" s="474">
        <f t="shared" si="3"/>
        <v>68</v>
      </c>
      <c r="AB15" s="479">
        <v>14</v>
      </c>
      <c r="AC15" s="460">
        <v>10</v>
      </c>
      <c r="AD15" s="460">
        <v>0</v>
      </c>
      <c r="AE15" s="460" t="s">
        <v>411</v>
      </c>
      <c r="AF15" s="460" t="s">
        <v>411</v>
      </c>
      <c r="AG15" s="460" t="s">
        <v>411</v>
      </c>
      <c r="AH15" s="460">
        <v>24</v>
      </c>
      <c r="AI15" s="460">
        <v>0</v>
      </c>
      <c r="AJ15" s="480">
        <v>0</v>
      </c>
    </row>
    <row r="16" spans="1:36" s="44" customFormat="1" ht="15" customHeight="1">
      <c r="A16" s="71"/>
      <c r="B16" s="550" t="s">
        <v>439</v>
      </c>
      <c r="C16" s="456">
        <v>49</v>
      </c>
      <c r="D16" s="469">
        <v>0</v>
      </c>
      <c r="E16" s="469">
        <v>0</v>
      </c>
      <c r="F16" s="469">
        <v>0</v>
      </c>
      <c r="G16" s="469">
        <v>0</v>
      </c>
      <c r="H16" s="469">
        <v>59</v>
      </c>
      <c r="I16" s="469">
        <v>2442</v>
      </c>
      <c r="J16" s="458">
        <v>80</v>
      </c>
      <c r="K16" s="469">
        <v>90</v>
      </c>
      <c r="L16" s="470">
        <v>20</v>
      </c>
      <c r="M16" s="471">
        <v>786</v>
      </c>
      <c r="N16" s="471">
        <v>30</v>
      </c>
      <c r="O16" s="471">
        <v>33</v>
      </c>
      <c r="P16" s="471">
        <v>3</v>
      </c>
      <c r="Q16" s="471">
        <v>87</v>
      </c>
      <c r="R16" s="471">
        <v>5</v>
      </c>
      <c r="S16" s="471">
        <v>0</v>
      </c>
      <c r="T16" s="471">
        <v>0</v>
      </c>
      <c r="U16" s="471">
        <v>0</v>
      </c>
      <c r="V16" s="471">
        <v>0</v>
      </c>
      <c r="W16" s="471">
        <v>0</v>
      </c>
      <c r="X16" s="471">
        <f t="shared" si="4"/>
        <v>82</v>
      </c>
      <c r="Y16" s="471">
        <f t="shared" si="4"/>
        <v>3315</v>
      </c>
      <c r="Z16" s="471">
        <f t="shared" si="3"/>
        <v>115</v>
      </c>
      <c r="AA16" s="477">
        <f t="shared" si="3"/>
        <v>123</v>
      </c>
      <c r="AB16" s="485">
        <v>51</v>
      </c>
      <c r="AC16" s="471">
        <v>31</v>
      </c>
      <c r="AD16" s="471">
        <v>0</v>
      </c>
      <c r="AE16" s="471">
        <v>70</v>
      </c>
      <c r="AF16" s="471">
        <v>12</v>
      </c>
      <c r="AG16" s="471">
        <v>0</v>
      </c>
      <c r="AH16" s="471">
        <v>74</v>
      </c>
      <c r="AI16" s="471">
        <v>7</v>
      </c>
      <c r="AJ16" s="486">
        <v>0</v>
      </c>
    </row>
    <row r="17" spans="1:36" s="44" customFormat="1" ht="15" customHeight="1">
      <c r="A17" s="71"/>
      <c r="B17" s="550" t="s">
        <v>440</v>
      </c>
      <c r="C17" s="456">
        <v>19</v>
      </c>
      <c r="D17" s="456">
        <v>0</v>
      </c>
      <c r="E17" s="456">
        <v>0</v>
      </c>
      <c r="F17" s="456">
        <v>0</v>
      </c>
      <c r="G17" s="456">
        <v>0</v>
      </c>
      <c r="H17" s="457">
        <v>6</v>
      </c>
      <c r="I17" s="457">
        <v>236</v>
      </c>
      <c r="J17" s="458">
        <v>11</v>
      </c>
      <c r="K17" s="457">
        <v>36</v>
      </c>
      <c r="L17" s="459">
        <v>14</v>
      </c>
      <c r="M17" s="460">
        <v>512</v>
      </c>
      <c r="N17" s="460">
        <v>2</v>
      </c>
      <c r="O17" s="460">
        <v>94</v>
      </c>
      <c r="P17" s="460">
        <v>0</v>
      </c>
      <c r="Q17" s="460">
        <v>0</v>
      </c>
      <c r="R17" s="460">
        <v>0</v>
      </c>
      <c r="S17" s="460">
        <v>0</v>
      </c>
      <c r="T17" s="460">
        <v>0</v>
      </c>
      <c r="U17" s="460">
        <v>0</v>
      </c>
      <c r="V17" s="460">
        <v>0</v>
      </c>
      <c r="W17" s="460">
        <v>0</v>
      </c>
      <c r="X17" s="460">
        <f t="shared" si="4"/>
        <v>20</v>
      </c>
      <c r="Y17" s="460">
        <f t="shared" si="4"/>
        <v>748</v>
      </c>
      <c r="Z17" s="460">
        <f t="shared" si="3"/>
        <v>13</v>
      </c>
      <c r="AA17" s="474">
        <f t="shared" si="3"/>
        <v>130</v>
      </c>
      <c r="AB17" s="479">
        <v>20</v>
      </c>
      <c r="AC17" s="460">
        <v>0</v>
      </c>
      <c r="AD17" s="460">
        <v>0</v>
      </c>
      <c r="AE17" s="460">
        <v>1</v>
      </c>
      <c r="AF17" s="460">
        <v>19</v>
      </c>
      <c r="AG17" s="460">
        <v>0</v>
      </c>
      <c r="AH17" s="460">
        <v>20</v>
      </c>
      <c r="AI17" s="460">
        <v>0</v>
      </c>
      <c r="AJ17" s="480">
        <v>0</v>
      </c>
    </row>
    <row r="18" spans="1:36" s="44" customFormat="1" ht="15" customHeight="1">
      <c r="A18" s="71"/>
      <c r="B18" s="550" t="s">
        <v>441</v>
      </c>
      <c r="C18" s="456">
        <v>14</v>
      </c>
      <c r="D18" s="456"/>
      <c r="E18" s="456"/>
      <c r="F18" s="456"/>
      <c r="G18" s="456"/>
      <c r="H18" s="457">
        <v>23</v>
      </c>
      <c r="I18" s="457">
        <v>938</v>
      </c>
      <c r="J18" s="457">
        <v>0</v>
      </c>
      <c r="K18" s="457">
        <v>197</v>
      </c>
      <c r="L18" s="459"/>
      <c r="M18" s="472"/>
      <c r="N18" s="472"/>
      <c r="O18" s="472"/>
      <c r="P18" s="472"/>
      <c r="Q18" s="472"/>
      <c r="R18" s="472"/>
      <c r="S18" s="472"/>
      <c r="T18" s="472"/>
      <c r="U18" s="472"/>
      <c r="V18" s="472"/>
      <c r="W18" s="472"/>
      <c r="X18" s="460">
        <f t="shared" ref="X18:Y20" si="5">SUM(D18+H18+L18+P18+T18)</f>
        <v>23</v>
      </c>
      <c r="Y18" s="460">
        <f t="shared" si="5"/>
        <v>938</v>
      </c>
      <c r="Z18" s="457">
        <v>0</v>
      </c>
      <c r="AA18" s="783">
        <v>197</v>
      </c>
      <c r="AB18" s="479"/>
      <c r="AC18" s="460">
        <v>23</v>
      </c>
      <c r="AD18" s="460"/>
      <c r="AE18" s="460"/>
      <c r="AF18" s="460">
        <v>23</v>
      </c>
      <c r="AG18" s="460"/>
      <c r="AH18" s="460">
        <v>23</v>
      </c>
      <c r="AI18" s="460"/>
      <c r="AJ18" s="480"/>
    </row>
    <row r="19" spans="1:36" s="44" customFormat="1" ht="15" customHeight="1">
      <c r="A19" s="71"/>
      <c r="B19" s="550" t="s">
        <v>442</v>
      </c>
      <c r="C19" s="456">
        <v>36</v>
      </c>
      <c r="D19" s="456"/>
      <c r="E19" s="456"/>
      <c r="F19" s="456"/>
      <c r="G19" s="456"/>
      <c r="H19" s="457">
        <v>25</v>
      </c>
      <c r="I19" s="457">
        <v>798</v>
      </c>
      <c r="J19" s="458"/>
      <c r="K19" s="457"/>
      <c r="L19" s="459">
        <v>14</v>
      </c>
      <c r="M19" s="460">
        <v>521</v>
      </c>
      <c r="N19" s="472"/>
      <c r="O19" s="472"/>
      <c r="P19" s="472"/>
      <c r="Q19" s="472"/>
      <c r="R19" s="472"/>
      <c r="S19" s="472"/>
      <c r="T19" s="472"/>
      <c r="U19" s="472"/>
      <c r="V19" s="472"/>
      <c r="W19" s="472"/>
      <c r="X19" s="460">
        <f t="shared" si="5"/>
        <v>39</v>
      </c>
      <c r="Y19" s="460">
        <f t="shared" si="5"/>
        <v>1319</v>
      </c>
      <c r="Z19" s="460">
        <f t="shared" ref="Z19:AA22" si="6">SUM(F19+J19+N19+R19+V19)</f>
        <v>0</v>
      </c>
      <c r="AA19" s="474">
        <f t="shared" si="6"/>
        <v>0</v>
      </c>
      <c r="AB19" s="479">
        <v>20</v>
      </c>
      <c r="AC19" s="460">
        <v>19</v>
      </c>
      <c r="AD19" s="460"/>
      <c r="AE19" s="460">
        <v>33</v>
      </c>
      <c r="AF19" s="460">
        <v>6</v>
      </c>
      <c r="AG19" s="460"/>
      <c r="AH19" s="460">
        <v>20</v>
      </c>
      <c r="AI19" s="460">
        <v>19</v>
      </c>
      <c r="AJ19" s="480"/>
    </row>
    <row r="20" spans="1:36" s="44" customFormat="1" ht="15" customHeight="1">
      <c r="A20" s="71"/>
      <c r="B20" s="550" t="s">
        <v>443</v>
      </c>
      <c r="C20" s="456">
        <v>5</v>
      </c>
      <c r="D20" s="456">
        <v>2</v>
      </c>
      <c r="E20" s="456">
        <v>156</v>
      </c>
      <c r="F20" s="456">
        <v>0</v>
      </c>
      <c r="G20" s="456">
        <v>16</v>
      </c>
      <c r="H20" s="457"/>
      <c r="I20" s="457"/>
      <c r="J20" s="458"/>
      <c r="K20" s="457"/>
      <c r="L20" s="459"/>
      <c r="M20" s="472"/>
      <c r="N20" s="472"/>
      <c r="O20" s="472"/>
      <c r="P20" s="472"/>
      <c r="Q20" s="472"/>
      <c r="R20" s="472"/>
      <c r="S20" s="472"/>
      <c r="T20" s="472"/>
      <c r="U20" s="472"/>
      <c r="V20" s="472"/>
      <c r="W20" s="472"/>
      <c r="X20" s="460">
        <f t="shared" si="5"/>
        <v>2</v>
      </c>
      <c r="Y20" s="460">
        <f t="shared" si="5"/>
        <v>156</v>
      </c>
      <c r="Z20" s="460">
        <f t="shared" si="6"/>
        <v>0</v>
      </c>
      <c r="AA20" s="474">
        <f t="shared" si="6"/>
        <v>16</v>
      </c>
      <c r="AB20" s="487"/>
      <c r="AC20" s="460">
        <v>2</v>
      </c>
      <c r="AD20" s="472"/>
      <c r="AE20" s="472"/>
      <c r="AF20" s="460">
        <v>2</v>
      </c>
      <c r="AG20" s="472"/>
      <c r="AH20" s="472"/>
      <c r="AI20" s="460">
        <v>2</v>
      </c>
      <c r="AJ20" s="488"/>
    </row>
    <row r="21" spans="1:36" s="44" customFormat="1" ht="15" customHeight="1">
      <c r="A21" s="71"/>
      <c r="B21" s="602" t="s">
        <v>444</v>
      </c>
      <c r="C21" s="587">
        <v>4</v>
      </c>
      <c r="D21" s="587"/>
      <c r="E21" s="587"/>
      <c r="F21" s="587"/>
      <c r="G21" s="587"/>
      <c r="H21" s="587">
        <v>3</v>
      </c>
      <c r="I21" s="587">
        <v>130</v>
      </c>
      <c r="J21" s="458"/>
      <c r="K21" s="587">
        <v>13</v>
      </c>
      <c r="L21" s="470"/>
      <c r="M21" s="588"/>
      <c r="N21" s="588"/>
      <c r="O21" s="588"/>
      <c r="P21" s="588"/>
      <c r="Q21" s="588"/>
      <c r="R21" s="588"/>
      <c r="S21" s="588"/>
      <c r="T21" s="588"/>
      <c r="U21" s="588"/>
      <c r="V21" s="588"/>
      <c r="W21" s="588"/>
      <c r="X21" s="470">
        <v>3</v>
      </c>
      <c r="Y21" s="470">
        <v>130</v>
      </c>
      <c r="Z21" s="470">
        <v>0</v>
      </c>
      <c r="AA21" s="784">
        <v>13</v>
      </c>
      <c r="AB21" s="607"/>
      <c r="AC21" s="606">
        <v>3</v>
      </c>
      <c r="AD21" s="606"/>
      <c r="AE21" s="606"/>
      <c r="AF21" s="606">
        <v>3</v>
      </c>
      <c r="AG21" s="606"/>
      <c r="AH21" s="606"/>
      <c r="AI21" s="606">
        <v>3</v>
      </c>
      <c r="AJ21" s="608"/>
    </row>
    <row r="22" spans="1:36" s="44" customFormat="1" ht="15" customHeight="1">
      <c r="A22" s="71"/>
      <c r="B22" s="550" t="s">
        <v>445</v>
      </c>
      <c r="C22" s="456">
        <v>6</v>
      </c>
      <c r="D22" s="456"/>
      <c r="E22" s="456"/>
      <c r="F22" s="456"/>
      <c r="G22" s="456"/>
      <c r="H22" s="457"/>
      <c r="I22" s="457"/>
      <c r="J22" s="458"/>
      <c r="K22" s="457"/>
      <c r="L22" s="459"/>
      <c r="M22" s="460"/>
      <c r="N22" s="460"/>
      <c r="O22" s="460"/>
      <c r="P22" s="460">
        <v>5</v>
      </c>
      <c r="Q22" s="460">
        <v>295</v>
      </c>
      <c r="R22" s="460">
        <v>1</v>
      </c>
      <c r="S22" s="460">
        <v>9</v>
      </c>
      <c r="T22" s="460"/>
      <c r="U22" s="460"/>
      <c r="V22" s="460"/>
      <c r="W22" s="460"/>
      <c r="X22" s="460">
        <f>SUM(D22+H22+L22+P22+T22)</f>
        <v>5</v>
      </c>
      <c r="Y22" s="460">
        <f>SUM(E22+I22+M22+Q22+U22)</f>
        <v>295</v>
      </c>
      <c r="Z22" s="460">
        <f t="shared" si="6"/>
        <v>1</v>
      </c>
      <c r="AA22" s="474">
        <f t="shared" si="6"/>
        <v>9</v>
      </c>
      <c r="AB22" s="489"/>
      <c r="AC22" s="462"/>
      <c r="AD22" s="462"/>
      <c r="AE22" s="462"/>
      <c r="AF22" s="462"/>
      <c r="AG22" s="462"/>
      <c r="AH22" s="462"/>
      <c r="AI22" s="462"/>
      <c r="AJ22" s="482"/>
    </row>
    <row r="23" spans="1:36" s="44" customFormat="1" ht="15" customHeight="1">
      <c r="A23" s="71"/>
      <c r="B23" s="550" t="s">
        <v>447</v>
      </c>
      <c r="C23" s="775">
        <v>22</v>
      </c>
      <c r="D23" s="775">
        <v>0</v>
      </c>
      <c r="E23" s="775">
        <v>0</v>
      </c>
      <c r="F23" s="775">
        <v>0</v>
      </c>
      <c r="G23" s="775">
        <v>0</v>
      </c>
      <c r="H23" s="775">
        <v>4</v>
      </c>
      <c r="I23" s="775">
        <v>136</v>
      </c>
      <c r="J23" s="776">
        <v>5</v>
      </c>
      <c r="K23" s="775">
        <v>9</v>
      </c>
      <c r="L23" s="777">
        <v>26</v>
      </c>
      <c r="M23" s="473">
        <v>1128</v>
      </c>
      <c r="N23" s="473">
        <v>43</v>
      </c>
      <c r="O23" s="473">
        <v>39</v>
      </c>
      <c r="P23" s="473">
        <v>5</v>
      </c>
      <c r="Q23" s="473">
        <v>164</v>
      </c>
      <c r="R23" s="473">
        <v>4</v>
      </c>
      <c r="S23" s="473">
        <v>14</v>
      </c>
      <c r="T23" s="473">
        <v>0</v>
      </c>
      <c r="U23" s="473">
        <v>0</v>
      </c>
      <c r="V23" s="473">
        <v>0</v>
      </c>
      <c r="W23" s="473">
        <v>0</v>
      </c>
      <c r="X23" s="473">
        <f t="shared" ref="X23:AA23" si="7">SUM(D23+H23+L23+P23+T23)</f>
        <v>35</v>
      </c>
      <c r="Y23" s="778">
        <f t="shared" si="7"/>
        <v>1428</v>
      </c>
      <c r="Z23" s="473">
        <f t="shared" si="7"/>
        <v>52</v>
      </c>
      <c r="AA23" s="478">
        <f t="shared" si="7"/>
        <v>62</v>
      </c>
      <c r="AB23" s="490">
        <v>0</v>
      </c>
      <c r="AC23" s="473">
        <v>0</v>
      </c>
      <c r="AD23" s="473">
        <v>0</v>
      </c>
      <c r="AE23" s="473">
        <v>19</v>
      </c>
      <c r="AF23" s="473">
        <v>16</v>
      </c>
      <c r="AG23" s="473">
        <v>0</v>
      </c>
      <c r="AH23" s="473">
        <v>33</v>
      </c>
      <c r="AI23" s="473">
        <v>2</v>
      </c>
      <c r="AJ23" s="491">
        <v>0</v>
      </c>
    </row>
    <row r="24" spans="1:36" s="44" customFormat="1" ht="15" customHeight="1">
      <c r="A24" s="71"/>
      <c r="B24" s="550" t="s">
        <v>446</v>
      </c>
      <c r="C24" s="456">
        <v>8</v>
      </c>
      <c r="D24" s="456"/>
      <c r="E24" s="456"/>
      <c r="F24" s="456"/>
      <c r="G24" s="456"/>
      <c r="H24" s="457">
        <v>2</v>
      </c>
      <c r="I24" s="457">
        <v>80</v>
      </c>
      <c r="J24" s="458">
        <v>1</v>
      </c>
      <c r="K24" s="457">
        <v>10</v>
      </c>
      <c r="L24" s="461"/>
      <c r="M24" s="462"/>
      <c r="N24" s="462"/>
      <c r="O24" s="462"/>
      <c r="P24" s="462"/>
      <c r="Q24" s="462"/>
      <c r="R24" s="462"/>
      <c r="S24" s="462"/>
      <c r="T24" s="462"/>
      <c r="U24" s="462"/>
      <c r="V24" s="462"/>
      <c r="W24" s="462"/>
      <c r="X24" s="463">
        <v>2</v>
      </c>
      <c r="Y24" s="463">
        <v>80</v>
      </c>
      <c r="Z24" s="463">
        <v>1</v>
      </c>
      <c r="AA24" s="475">
        <v>10</v>
      </c>
      <c r="AB24" s="481"/>
      <c r="AC24" s="463">
        <v>2</v>
      </c>
      <c r="AD24" s="463"/>
      <c r="AE24" s="463"/>
      <c r="AF24" s="463">
        <v>2</v>
      </c>
      <c r="AG24" s="463"/>
      <c r="AH24" s="463">
        <v>2</v>
      </c>
      <c r="AI24" s="463"/>
      <c r="AJ24" s="780"/>
    </row>
    <row r="25" spans="1:36" s="44" customFormat="1" ht="15" customHeight="1">
      <c r="A25" s="71"/>
      <c r="B25" s="550" t="s">
        <v>448</v>
      </c>
      <c r="C25" s="456">
        <v>7</v>
      </c>
      <c r="D25" s="456">
        <v>5</v>
      </c>
      <c r="E25" s="456">
        <v>174</v>
      </c>
      <c r="F25" s="456">
        <v>5</v>
      </c>
      <c r="G25" s="456">
        <v>23</v>
      </c>
      <c r="H25" s="457"/>
      <c r="I25" s="457"/>
      <c r="J25" s="458"/>
      <c r="K25" s="457"/>
      <c r="L25" s="459">
        <v>3</v>
      </c>
      <c r="M25" s="460">
        <v>90</v>
      </c>
      <c r="N25" s="460">
        <v>0</v>
      </c>
      <c r="O25" s="460">
        <v>15</v>
      </c>
      <c r="P25" s="460">
        <v>1</v>
      </c>
      <c r="Q25" s="460">
        <v>41</v>
      </c>
      <c r="R25" s="460">
        <v>1</v>
      </c>
      <c r="S25" s="460">
        <v>5</v>
      </c>
      <c r="T25" s="460"/>
      <c r="U25" s="460"/>
      <c r="V25" s="460"/>
      <c r="W25" s="460"/>
      <c r="X25" s="460">
        <f>SUM(D25+H25+L25+P25+T25)</f>
        <v>9</v>
      </c>
      <c r="Y25" s="460">
        <f>SUM(E25+I25+M25+Q25+U25)</f>
        <v>305</v>
      </c>
      <c r="Z25" s="460">
        <f t="shared" ref="Z25:AA26" si="8">SUM(F25+J25+N25+R25+V25)</f>
        <v>6</v>
      </c>
      <c r="AA25" s="474">
        <f t="shared" si="8"/>
        <v>43</v>
      </c>
      <c r="AB25" s="479">
        <v>1</v>
      </c>
      <c r="AC25" s="460"/>
      <c r="AD25" s="460"/>
      <c r="AE25" s="460">
        <v>1</v>
      </c>
      <c r="AF25" s="460"/>
      <c r="AG25" s="460"/>
      <c r="AH25" s="460">
        <v>9</v>
      </c>
      <c r="AI25" s="460"/>
      <c r="AJ25" s="480"/>
    </row>
    <row r="26" spans="1:36" s="44" customFormat="1" ht="15" customHeight="1">
      <c r="A26" s="71"/>
      <c r="B26" s="550" t="s">
        <v>419</v>
      </c>
      <c r="C26" s="456">
        <v>4</v>
      </c>
      <c r="D26" s="456">
        <v>4</v>
      </c>
      <c r="E26" s="456"/>
      <c r="F26" s="456">
        <v>1</v>
      </c>
      <c r="G26" s="456">
        <v>14</v>
      </c>
      <c r="H26" s="457"/>
      <c r="I26" s="457"/>
      <c r="J26" s="458"/>
      <c r="K26" s="457"/>
      <c r="L26" s="459"/>
      <c r="M26" s="472"/>
      <c r="N26" s="472"/>
      <c r="O26" s="472"/>
      <c r="P26" s="472"/>
      <c r="Q26" s="472"/>
      <c r="R26" s="472"/>
      <c r="S26" s="472"/>
      <c r="T26" s="472"/>
      <c r="U26" s="472"/>
      <c r="V26" s="472"/>
      <c r="W26" s="472"/>
      <c r="X26" s="460">
        <f>SUM(D26+H26+L26+P26+T26)</f>
        <v>4</v>
      </c>
      <c r="Y26" s="460">
        <f>SUM(E26+I26+M26+Q26+U26)</f>
        <v>0</v>
      </c>
      <c r="Z26" s="460">
        <f t="shared" si="8"/>
        <v>1</v>
      </c>
      <c r="AA26" s="474">
        <f t="shared" si="8"/>
        <v>14</v>
      </c>
      <c r="AB26" s="489"/>
      <c r="AC26" s="462"/>
      <c r="AD26" s="462"/>
      <c r="AE26" s="462"/>
      <c r="AF26" s="462"/>
      <c r="AG26" s="462"/>
      <c r="AH26" s="462"/>
      <c r="AI26" s="462"/>
      <c r="AJ26" s="482"/>
    </row>
    <row r="27" spans="1:36" s="44" customFormat="1" ht="15" customHeight="1">
      <c r="A27" s="71"/>
      <c r="B27" s="550" t="s">
        <v>420</v>
      </c>
      <c r="C27" s="456">
        <v>1</v>
      </c>
      <c r="D27" s="456">
        <v>1</v>
      </c>
      <c r="E27" s="456">
        <v>67</v>
      </c>
      <c r="F27" s="456">
        <v>0</v>
      </c>
      <c r="G27" s="456">
        <v>5</v>
      </c>
      <c r="H27" s="457"/>
      <c r="I27" s="457"/>
      <c r="J27" s="458"/>
      <c r="K27" s="457"/>
      <c r="L27" s="461"/>
      <c r="M27" s="462"/>
      <c r="N27" s="462"/>
      <c r="O27" s="462"/>
      <c r="P27" s="462"/>
      <c r="Q27" s="462"/>
      <c r="R27" s="462"/>
      <c r="S27" s="462"/>
      <c r="T27" s="462"/>
      <c r="U27" s="462"/>
      <c r="V27" s="462"/>
      <c r="W27" s="462"/>
      <c r="X27" s="463">
        <v>1</v>
      </c>
      <c r="Y27" s="463">
        <v>67</v>
      </c>
      <c r="Z27" s="463">
        <v>0</v>
      </c>
      <c r="AA27" s="475">
        <v>5</v>
      </c>
      <c r="AB27" s="481"/>
      <c r="AC27" s="463">
        <v>1</v>
      </c>
      <c r="AD27" s="463"/>
      <c r="AE27" s="463"/>
      <c r="AF27" s="463">
        <v>1</v>
      </c>
      <c r="AG27" s="463"/>
      <c r="AH27" s="463"/>
      <c r="AI27" s="463">
        <v>1</v>
      </c>
      <c r="AJ27" s="482"/>
    </row>
    <row r="28" spans="1:36" s="44" customFormat="1" ht="15" customHeight="1">
      <c r="A28" s="71"/>
      <c r="B28" s="550" t="s">
        <v>421</v>
      </c>
      <c r="C28" s="456">
        <v>3</v>
      </c>
      <c r="D28" s="456"/>
      <c r="E28" s="456"/>
      <c r="F28" s="456"/>
      <c r="G28" s="456"/>
      <c r="H28" s="457"/>
      <c r="I28" s="457"/>
      <c r="J28" s="458"/>
      <c r="K28" s="457"/>
      <c r="L28" s="459">
        <v>2</v>
      </c>
      <c r="M28" s="460">
        <v>76</v>
      </c>
      <c r="N28" s="460"/>
      <c r="O28" s="460">
        <v>7</v>
      </c>
      <c r="P28" s="472"/>
      <c r="Q28" s="472"/>
      <c r="R28" s="472"/>
      <c r="S28" s="472"/>
      <c r="T28" s="472"/>
      <c r="U28" s="472"/>
      <c r="V28" s="472"/>
      <c r="W28" s="472"/>
      <c r="X28" s="460">
        <f t="shared" ref="X28:Y30" si="9">SUM(D28+H28+L28+P28+T28)</f>
        <v>2</v>
      </c>
      <c r="Y28" s="460">
        <f t="shared" si="9"/>
        <v>76</v>
      </c>
      <c r="Z28" s="460">
        <f t="shared" ref="Z28:AA29" si="10">SUM(F28+J28+N28+R28+V28)</f>
        <v>0</v>
      </c>
      <c r="AA28" s="474">
        <f t="shared" si="10"/>
        <v>7</v>
      </c>
      <c r="AB28" s="489"/>
      <c r="AC28" s="462"/>
      <c r="AD28" s="462"/>
      <c r="AE28" s="462"/>
      <c r="AF28" s="462"/>
      <c r="AG28" s="462"/>
      <c r="AH28" s="462"/>
      <c r="AI28" s="462"/>
      <c r="AJ28" s="482"/>
    </row>
    <row r="29" spans="1:36" s="44" customFormat="1" ht="15" customHeight="1">
      <c r="A29" s="71"/>
      <c r="B29" s="550" t="s">
        <v>422</v>
      </c>
      <c r="C29" s="456">
        <v>4</v>
      </c>
      <c r="D29" s="456"/>
      <c r="E29" s="456"/>
      <c r="F29" s="456"/>
      <c r="G29" s="456"/>
      <c r="H29" s="457"/>
      <c r="I29" s="457"/>
      <c r="J29" s="458"/>
      <c r="K29" s="457"/>
      <c r="L29" s="459"/>
      <c r="M29" s="460"/>
      <c r="N29" s="460"/>
      <c r="O29" s="460"/>
      <c r="P29" s="460"/>
      <c r="Q29" s="460"/>
      <c r="R29" s="460"/>
      <c r="S29" s="460"/>
      <c r="T29" s="460">
        <v>5</v>
      </c>
      <c r="U29" s="460">
        <v>108</v>
      </c>
      <c r="V29" s="460">
        <v>16</v>
      </c>
      <c r="W29" s="460">
        <v>19</v>
      </c>
      <c r="X29" s="460">
        <f t="shared" si="9"/>
        <v>5</v>
      </c>
      <c r="Y29" s="460">
        <f t="shared" si="9"/>
        <v>108</v>
      </c>
      <c r="Z29" s="460">
        <f t="shared" si="10"/>
        <v>16</v>
      </c>
      <c r="AA29" s="474">
        <f t="shared" si="10"/>
        <v>19</v>
      </c>
      <c r="AB29" s="479"/>
      <c r="AC29" s="460"/>
      <c r="AD29" s="460">
        <v>5</v>
      </c>
      <c r="AE29" s="460"/>
      <c r="AF29" s="460">
        <v>5</v>
      </c>
      <c r="AG29" s="460"/>
      <c r="AH29" s="460"/>
      <c r="AI29" s="460">
        <v>5</v>
      </c>
      <c r="AJ29" s="480"/>
    </row>
    <row r="30" spans="1:36" s="44" customFormat="1" ht="15" customHeight="1">
      <c r="A30" s="71"/>
      <c r="B30" s="550" t="s">
        <v>423</v>
      </c>
      <c r="C30" s="456"/>
      <c r="D30" s="456"/>
      <c r="E30" s="456"/>
      <c r="F30" s="456"/>
      <c r="G30" s="456"/>
      <c r="H30" s="457"/>
      <c r="I30" s="457"/>
      <c r="J30" s="458"/>
      <c r="K30" s="457"/>
      <c r="L30" s="459">
        <v>2</v>
      </c>
      <c r="M30" s="460">
        <v>95</v>
      </c>
      <c r="N30" s="460">
        <v>4</v>
      </c>
      <c r="O30" s="460">
        <v>3</v>
      </c>
      <c r="P30" s="472"/>
      <c r="Q30" s="472"/>
      <c r="R30" s="472"/>
      <c r="S30" s="472"/>
      <c r="T30" s="472"/>
      <c r="U30" s="472"/>
      <c r="V30" s="472"/>
      <c r="W30" s="472"/>
      <c r="X30" s="460">
        <f t="shared" si="9"/>
        <v>2</v>
      </c>
      <c r="Y30" s="460">
        <f t="shared" si="9"/>
        <v>95</v>
      </c>
      <c r="Z30" s="460">
        <f t="shared" ref="Z30:AA30" si="11">SUM(F30+J30+N30+R30+V30)</f>
        <v>4</v>
      </c>
      <c r="AA30" s="474">
        <f t="shared" si="11"/>
        <v>3</v>
      </c>
      <c r="AB30" s="479"/>
      <c r="AC30" s="460">
        <v>2</v>
      </c>
      <c r="AD30" s="460"/>
      <c r="AE30" s="460">
        <v>2</v>
      </c>
      <c r="AF30" s="460"/>
      <c r="AG30" s="460"/>
      <c r="AH30" s="460">
        <v>1</v>
      </c>
      <c r="AI30" s="460">
        <v>1</v>
      </c>
      <c r="AJ30" s="480"/>
    </row>
    <row r="31" spans="1:36" s="44" customFormat="1" ht="15" customHeight="1">
      <c r="A31" s="71"/>
      <c r="B31" s="550" t="s">
        <v>424</v>
      </c>
      <c r="C31" s="456">
        <v>8</v>
      </c>
      <c r="D31" s="456"/>
      <c r="E31" s="456"/>
      <c r="F31" s="456"/>
      <c r="G31" s="456"/>
      <c r="H31" s="457"/>
      <c r="I31" s="457"/>
      <c r="J31" s="458"/>
      <c r="K31" s="457"/>
      <c r="L31" s="461"/>
      <c r="M31" s="463"/>
      <c r="N31" s="463"/>
      <c r="O31" s="463"/>
      <c r="P31" s="463">
        <v>2</v>
      </c>
      <c r="Q31" s="463">
        <v>45</v>
      </c>
      <c r="R31" s="463">
        <v>2</v>
      </c>
      <c r="S31" s="463">
        <v>7</v>
      </c>
      <c r="T31" s="463"/>
      <c r="U31" s="463"/>
      <c r="V31" s="463"/>
      <c r="W31" s="463"/>
      <c r="X31" s="463">
        <v>2</v>
      </c>
      <c r="Y31" s="463">
        <v>45</v>
      </c>
      <c r="Z31" s="463">
        <v>2</v>
      </c>
      <c r="AA31" s="475">
        <v>7</v>
      </c>
      <c r="AB31" s="481">
        <v>2</v>
      </c>
      <c r="AC31" s="463"/>
      <c r="AD31" s="463"/>
      <c r="AE31" s="463">
        <v>2</v>
      </c>
      <c r="AF31" s="463"/>
      <c r="AG31" s="463"/>
      <c r="AH31" s="463">
        <v>2</v>
      </c>
      <c r="AI31" s="463"/>
      <c r="AJ31" s="780"/>
    </row>
    <row r="32" spans="1:36" s="44" customFormat="1" ht="15" customHeight="1">
      <c r="A32" s="71"/>
      <c r="B32" s="550" t="s">
        <v>425</v>
      </c>
      <c r="C32" s="456">
        <v>8</v>
      </c>
      <c r="D32" s="456">
        <v>0</v>
      </c>
      <c r="E32" s="456">
        <v>0</v>
      </c>
      <c r="F32" s="456">
        <v>0</v>
      </c>
      <c r="G32" s="456">
        <v>0</v>
      </c>
      <c r="H32" s="457">
        <v>0</v>
      </c>
      <c r="I32" s="457">
        <v>0</v>
      </c>
      <c r="J32" s="458">
        <v>0</v>
      </c>
      <c r="K32" s="457">
        <v>0</v>
      </c>
      <c r="L32" s="459">
        <v>3</v>
      </c>
      <c r="M32" s="460">
        <v>129</v>
      </c>
      <c r="N32" s="460">
        <v>13</v>
      </c>
      <c r="O32" s="460">
        <v>3</v>
      </c>
      <c r="P32" s="460">
        <v>0</v>
      </c>
      <c r="Q32" s="460">
        <v>0</v>
      </c>
      <c r="R32" s="460">
        <v>0</v>
      </c>
      <c r="S32" s="460">
        <v>0</v>
      </c>
      <c r="T32" s="460">
        <v>0</v>
      </c>
      <c r="U32" s="460">
        <v>0</v>
      </c>
      <c r="V32" s="460">
        <v>0</v>
      </c>
      <c r="W32" s="460">
        <v>0</v>
      </c>
      <c r="X32" s="460">
        <f t="shared" ref="X32:Y34" si="12">SUM(D32+H32+L32+P32+T32)</f>
        <v>3</v>
      </c>
      <c r="Y32" s="460">
        <f t="shared" si="12"/>
        <v>129</v>
      </c>
      <c r="Z32" s="460">
        <f t="shared" ref="Z32:AA34" si="13">SUM(F32+J32+N32+R32+V32)</f>
        <v>13</v>
      </c>
      <c r="AA32" s="474">
        <f t="shared" si="13"/>
        <v>3</v>
      </c>
      <c r="AB32" s="479">
        <v>3</v>
      </c>
      <c r="AC32" s="460">
        <v>0</v>
      </c>
      <c r="AD32" s="460">
        <v>0</v>
      </c>
      <c r="AE32" s="460">
        <v>3</v>
      </c>
      <c r="AF32" s="460">
        <v>0</v>
      </c>
      <c r="AG32" s="460">
        <v>0</v>
      </c>
      <c r="AH32" s="460">
        <v>3</v>
      </c>
      <c r="AI32" s="460">
        <v>0</v>
      </c>
      <c r="AJ32" s="480">
        <v>0</v>
      </c>
    </row>
    <row r="33" spans="1:36" s="44" customFormat="1" ht="15" customHeight="1">
      <c r="A33" s="71"/>
      <c r="B33" s="550" t="s">
        <v>426</v>
      </c>
      <c r="C33" s="456">
        <v>4</v>
      </c>
      <c r="D33" s="456">
        <v>1</v>
      </c>
      <c r="E33" s="456">
        <v>75</v>
      </c>
      <c r="F33" s="456">
        <v>2</v>
      </c>
      <c r="G33" s="456">
        <v>5</v>
      </c>
      <c r="H33" s="457"/>
      <c r="I33" s="457"/>
      <c r="J33" s="458"/>
      <c r="K33" s="457"/>
      <c r="L33" s="459">
        <v>1</v>
      </c>
      <c r="M33" s="460">
        <v>35</v>
      </c>
      <c r="N33" s="460">
        <v>3</v>
      </c>
      <c r="O33" s="460">
        <v>2</v>
      </c>
      <c r="P33" s="472"/>
      <c r="Q33" s="472"/>
      <c r="R33" s="472"/>
      <c r="S33" s="472"/>
      <c r="T33" s="472"/>
      <c r="U33" s="472"/>
      <c r="V33" s="472"/>
      <c r="W33" s="472"/>
      <c r="X33" s="460">
        <f t="shared" si="12"/>
        <v>2</v>
      </c>
      <c r="Y33" s="460">
        <f t="shared" si="12"/>
        <v>110</v>
      </c>
      <c r="Z33" s="460">
        <f t="shared" si="13"/>
        <v>5</v>
      </c>
      <c r="AA33" s="474">
        <f t="shared" si="13"/>
        <v>7</v>
      </c>
      <c r="AB33" s="487"/>
      <c r="AC33" s="460">
        <v>2</v>
      </c>
      <c r="AD33" s="460"/>
      <c r="AE33" s="460"/>
      <c r="AF33" s="460">
        <v>2</v>
      </c>
      <c r="AG33" s="460"/>
      <c r="AH33" s="460">
        <v>2</v>
      </c>
      <c r="AI33" s="460"/>
      <c r="AJ33" s="488"/>
    </row>
    <row r="34" spans="1:36" s="44" customFormat="1" ht="15" customHeight="1">
      <c r="A34" s="71"/>
      <c r="B34" s="550" t="s">
        <v>427</v>
      </c>
      <c r="C34" s="456">
        <v>5</v>
      </c>
      <c r="D34" s="456">
        <v>1</v>
      </c>
      <c r="E34" s="456"/>
      <c r="F34" s="456"/>
      <c r="G34" s="456"/>
      <c r="H34" s="457"/>
      <c r="I34" s="457"/>
      <c r="J34" s="458"/>
      <c r="K34" s="457"/>
      <c r="L34" s="459">
        <v>1</v>
      </c>
      <c r="M34" s="472"/>
      <c r="N34" s="472"/>
      <c r="O34" s="472"/>
      <c r="P34" s="472"/>
      <c r="Q34" s="472"/>
      <c r="R34" s="472"/>
      <c r="S34" s="472"/>
      <c r="T34" s="472"/>
      <c r="U34" s="472"/>
      <c r="V34" s="472"/>
      <c r="W34" s="472"/>
      <c r="X34" s="460">
        <f t="shared" si="12"/>
        <v>2</v>
      </c>
      <c r="Y34" s="460">
        <f t="shared" si="12"/>
        <v>0</v>
      </c>
      <c r="Z34" s="460">
        <f t="shared" si="13"/>
        <v>0</v>
      </c>
      <c r="AA34" s="474">
        <f t="shared" si="13"/>
        <v>0</v>
      </c>
      <c r="AB34" s="489"/>
      <c r="AC34" s="462"/>
      <c r="AD34" s="462"/>
      <c r="AE34" s="462"/>
      <c r="AF34" s="462"/>
      <c r="AG34" s="462"/>
      <c r="AH34" s="462"/>
      <c r="AI34" s="462"/>
      <c r="AJ34" s="482"/>
    </row>
    <row r="35" spans="1:36" s="1306" customFormat="1" ht="15" customHeight="1" thickBot="1">
      <c r="A35" s="1300"/>
      <c r="B35" s="1301" t="s">
        <v>827</v>
      </c>
      <c r="C35" s="1302">
        <f>SUM(C6:C34)</f>
        <v>337</v>
      </c>
      <c r="D35" s="1302">
        <f t="shared" ref="D35:AJ35" si="14">SUM(D6:D34)</f>
        <v>14</v>
      </c>
      <c r="E35" s="1302">
        <f t="shared" si="14"/>
        <v>472</v>
      </c>
      <c r="F35" s="1302">
        <f t="shared" si="14"/>
        <v>8</v>
      </c>
      <c r="G35" s="1302">
        <f t="shared" si="14"/>
        <v>63</v>
      </c>
      <c r="H35" s="1302">
        <f t="shared" si="14"/>
        <v>262</v>
      </c>
      <c r="I35" s="1302">
        <f t="shared" si="14"/>
        <v>9892</v>
      </c>
      <c r="J35" s="1302">
        <f t="shared" si="14"/>
        <v>279</v>
      </c>
      <c r="K35" s="1302">
        <f t="shared" si="14"/>
        <v>801</v>
      </c>
      <c r="L35" s="1302">
        <f t="shared" si="14"/>
        <v>126</v>
      </c>
      <c r="M35" s="1302">
        <f t="shared" si="14"/>
        <v>4714</v>
      </c>
      <c r="N35" s="1302">
        <f t="shared" si="14"/>
        <v>134</v>
      </c>
      <c r="O35" s="1302">
        <f t="shared" si="14"/>
        <v>328</v>
      </c>
      <c r="P35" s="1302">
        <f t="shared" si="14"/>
        <v>21</v>
      </c>
      <c r="Q35" s="1302">
        <f t="shared" si="14"/>
        <v>797</v>
      </c>
      <c r="R35" s="1302">
        <f t="shared" si="14"/>
        <v>24</v>
      </c>
      <c r="S35" s="1302">
        <f t="shared" si="14"/>
        <v>44</v>
      </c>
      <c r="T35" s="1302">
        <f t="shared" si="14"/>
        <v>26</v>
      </c>
      <c r="U35" s="1302">
        <f t="shared" si="14"/>
        <v>813</v>
      </c>
      <c r="V35" s="1302">
        <f t="shared" si="14"/>
        <v>47</v>
      </c>
      <c r="W35" s="1302">
        <f t="shared" si="14"/>
        <v>59</v>
      </c>
      <c r="X35" s="1302">
        <f t="shared" si="14"/>
        <v>449</v>
      </c>
      <c r="Y35" s="1302">
        <f t="shared" si="14"/>
        <v>16688</v>
      </c>
      <c r="Z35" s="1302">
        <f t="shared" si="14"/>
        <v>492</v>
      </c>
      <c r="AA35" s="1303">
        <f t="shared" si="14"/>
        <v>1295</v>
      </c>
      <c r="AB35" s="1304">
        <f t="shared" si="14"/>
        <v>206</v>
      </c>
      <c r="AC35" s="1302">
        <f t="shared" si="14"/>
        <v>141</v>
      </c>
      <c r="AD35" s="1302">
        <f t="shared" si="14"/>
        <v>8</v>
      </c>
      <c r="AE35" s="1302">
        <f t="shared" si="14"/>
        <v>167</v>
      </c>
      <c r="AF35" s="1302">
        <f t="shared" si="14"/>
        <v>194</v>
      </c>
      <c r="AG35" s="1302">
        <f t="shared" si="14"/>
        <v>0</v>
      </c>
      <c r="AH35" s="1302">
        <f t="shared" si="14"/>
        <v>332</v>
      </c>
      <c r="AI35" s="1302">
        <f t="shared" si="14"/>
        <v>113</v>
      </c>
      <c r="AJ35" s="1305">
        <f t="shared" si="14"/>
        <v>0</v>
      </c>
    </row>
    <row r="36" spans="1:36" ht="11.25" customHeight="1">
      <c r="R36" s="10" t="s">
        <v>899</v>
      </c>
    </row>
  </sheetData>
  <mergeCells count="14">
    <mergeCell ref="B1:P1"/>
    <mergeCell ref="AH2:AJ4"/>
    <mergeCell ref="B2:B5"/>
    <mergeCell ref="H4:K4"/>
    <mergeCell ref="L4:O4"/>
    <mergeCell ref="P4:S4"/>
    <mergeCell ref="H3:W3"/>
    <mergeCell ref="AB2:AD4"/>
    <mergeCell ref="AE2:AG4"/>
    <mergeCell ref="D3:G4"/>
    <mergeCell ref="C2:C5"/>
    <mergeCell ref="T4:W4"/>
    <mergeCell ref="D2:AA2"/>
    <mergeCell ref="X3:AA4"/>
  </mergeCells>
  <phoneticPr fontId="3"/>
  <pageMargins left="0.51181102362204722" right="0.31496062992125984" top="0.39370078740157483" bottom="0.15748031496062992" header="0.35433070866141736" footer="0.15748031496062992"/>
  <pageSetup paperSize="9" scale="89"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W38"/>
  <sheetViews>
    <sheetView topLeftCell="A10" workbookViewId="0">
      <selection activeCell="M8" sqref="M8"/>
    </sheetView>
  </sheetViews>
  <sheetFormatPr defaultColWidth="8.875" defaultRowHeight="13.5"/>
  <cols>
    <col min="1" max="1" width="2.625" style="45" customWidth="1"/>
    <col min="2" max="2" width="11.5" style="1" customWidth="1"/>
    <col min="3" max="3" width="9.75" style="1" customWidth="1"/>
    <col min="4" max="4" width="10" style="1" customWidth="1"/>
    <col min="5" max="5" width="8.75" style="1" customWidth="1"/>
    <col min="6" max="6" width="7.5" style="1" customWidth="1"/>
    <col min="7" max="7" width="6" style="1" customWidth="1"/>
    <col min="8" max="8" width="18.375" style="1" customWidth="1"/>
    <col min="9" max="9" width="4.875" style="1" customWidth="1"/>
    <col min="10" max="10" width="4.375" style="1" customWidth="1"/>
    <col min="11" max="12" width="3.625" style="1" customWidth="1"/>
    <col min="13" max="13" width="25.75" style="1" customWidth="1"/>
    <col min="14" max="17" width="3.625" style="25" customWidth="1"/>
    <col min="18" max="18" width="27.125" style="2" customWidth="1"/>
    <col min="19" max="16384" width="8.875" style="1"/>
  </cols>
  <sheetData>
    <row r="1" spans="1:23" ht="21.75" customHeight="1">
      <c r="B1" s="511" t="s">
        <v>358</v>
      </c>
      <c r="C1" s="511"/>
      <c r="D1" s="511"/>
      <c r="E1" s="511"/>
      <c r="F1" s="511"/>
      <c r="G1" s="511"/>
      <c r="H1" s="512"/>
      <c r="I1" s="1073" t="s">
        <v>359</v>
      </c>
      <c r="J1" s="1073"/>
      <c r="K1" s="1073"/>
      <c r="L1" s="1073"/>
      <c r="M1" s="1073"/>
      <c r="N1" s="36"/>
      <c r="O1" s="36"/>
      <c r="P1" s="37"/>
      <c r="Q1" s="37"/>
      <c r="R1" s="38"/>
    </row>
    <row r="2" spans="1:23" ht="17.25" customHeight="1" thickBot="1">
      <c r="B2" s="511"/>
      <c r="C2" s="514" t="s">
        <v>832</v>
      </c>
      <c r="D2" s="514"/>
      <c r="E2" s="514"/>
      <c r="F2" s="514"/>
      <c r="G2" s="514"/>
      <c r="H2" s="512"/>
      <c r="I2" s="513"/>
      <c r="J2" s="515" t="s">
        <v>833</v>
      </c>
      <c r="K2" s="515"/>
      <c r="L2" s="515"/>
      <c r="M2" s="515"/>
      <c r="N2" s="36"/>
      <c r="O2" s="36"/>
      <c r="P2" s="37"/>
      <c r="Q2" s="37"/>
      <c r="R2" s="38"/>
    </row>
    <row r="3" spans="1:23" ht="18.75" customHeight="1">
      <c r="B3" s="1415" t="s">
        <v>374</v>
      </c>
      <c r="C3" s="1404" t="s">
        <v>360</v>
      </c>
      <c r="D3" s="1077"/>
      <c r="E3" s="1077"/>
      <c r="F3" s="1077"/>
      <c r="G3" s="1077"/>
      <c r="H3" s="1078"/>
      <c r="I3" s="1069" t="s">
        <v>361</v>
      </c>
      <c r="J3" s="1070"/>
      <c r="K3" s="1070"/>
      <c r="L3" s="1070"/>
      <c r="M3" s="1070"/>
      <c r="N3" s="1070"/>
      <c r="O3" s="1070"/>
      <c r="P3" s="1070"/>
      <c r="Q3" s="1070"/>
      <c r="R3" s="1071"/>
      <c r="S3" s="10"/>
      <c r="T3" s="10"/>
      <c r="U3" s="10"/>
      <c r="V3" s="10"/>
      <c r="W3" s="10"/>
    </row>
    <row r="4" spans="1:23" ht="36.75" customHeight="1">
      <c r="B4" s="1416"/>
      <c r="C4" s="1405" t="s">
        <v>123</v>
      </c>
      <c r="D4" s="1074" t="s">
        <v>124</v>
      </c>
      <c r="E4" s="1074" t="s">
        <v>125</v>
      </c>
      <c r="F4" s="1074"/>
      <c r="G4" s="1074"/>
      <c r="H4" s="1079" t="s">
        <v>149</v>
      </c>
      <c r="I4" s="1075" t="s">
        <v>34</v>
      </c>
      <c r="J4" s="1076"/>
      <c r="K4" s="1072" t="s">
        <v>35</v>
      </c>
      <c r="L4" s="1072"/>
      <c r="M4" s="1072"/>
      <c r="N4" s="1067" t="s">
        <v>159</v>
      </c>
      <c r="O4" s="1067"/>
      <c r="P4" s="1067"/>
      <c r="Q4" s="1067"/>
      <c r="R4" s="1068"/>
      <c r="S4" s="10"/>
      <c r="T4" s="10"/>
      <c r="U4" s="10"/>
      <c r="V4" s="10"/>
      <c r="W4" s="10"/>
    </row>
    <row r="5" spans="1:23" ht="80.25" customHeight="1">
      <c r="B5" s="1416"/>
      <c r="C5" s="1405"/>
      <c r="D5" s="1074"/>
      <c r="E5" s="112" t="s">
        <v>36</v>
      </c>
      <c r="F5" s="112" t="s">
        <v>37</v>
      </c>
      <c r="G5" s="112" t="s">
        <v>38</v>
      </c>
      <c r="H5" s="1079"/>
      <c r="I5" s="802" t="s">
        <v>117</v>
      </c>
      <c r="J5" s="565" t="s">
        <v>118</v>
      </c>
      <c r="K5" s="566" t="s">
        <v>119</v>
      </c>
      <c r="L5" s="565" t="s">
        <v>120</v>
      </c>
      <c r="M5" s="567" t="s">
        <v>113</v>
      </c>
      <c r="N5" s="568" t="s">
        <v>126</v>
      </c>
      <c r="O5" s="569" t="s">
        <v>127</v>
      </c>
      <c r="P5" s="569" t="s">
        <v>128</v>
      </c>
      <c r="Q5" s="570" t="s">
        <v>129</v>
      </c>
      <c r="R5" s="120" t="s">
        <v>130</v>
      </c>
      <c r="S5" s="10"/>
      <c r="T5" s="10"/>
      <c r="U5" s="10"/>
      <c r="V5" s="10"/>
      <c r="W5" s="10"/>
    </row>
    <row r="6" spans="1:23" ht="33.75" customHeight="1">
      <c r="B6" s="770" t="s">
        <v>429</v>
      </c>
      <c r="C6" s="1406"/>
      <c r="D6" s="313"/>
      <c r="E6" s="313" t="s">
        <v>740</v>
      </c>
      <c r="F6" s="313"/>
      <c r="G6" s="313"/>
      <c r="H6" s="796" t="s">
        <v>741</v>
      </c>
      <c r="I6" s="803"/>
      <c r="J6" s="494" t="s">
        <v>831</v>
      </c>
      <c r="K6" s="494"/>
      <c r="L6" s="494"/>
      <c r="M6" s="281" t="s">
        <v>742</v>
      </c>
      <c r="N6" s="495"/>
      <c r="O6" s="495"/>
      <c r="P6" s="495"/>
      <c r="Q6" s="494" t="s">
        <v>831</v>
      </c>
      <c r="R6" s="786" t="s">
        <v>743</v>
      </c>
      <c r="S6" s="10"/>
      <c r="T6" s="10"/>
      <c r="U6" s="10"/>
      <c r="V6" s="10"/>
      <c r="W6" s="10"/>
    </row>
    <row r="7" spans="1:23" s="17" customFormat="1" ht="16.5" customHeight="1">
      <c r="A7" s="45"/>
      <c r="B7" s="770" t="s">
        <v>430</v>
      </c>
      <c r="C7" s="1407"/>
      <c r="D7" s="496" t="s">
        <v>132</v>
      </c>
      <c r="E7" s="496"/>
      <c r="F7" s="496"/>
      <c r="G7" s="496"/>
      <c r="H7" s="797"/>
      <c r="I7" s="804"/>
      <c r="J7" s="497"/>
      <c r="K7" s="497"/>
      <c r="L7" s="497"/>
      <c r="M7" s="497"/>
      <c r="N7" s="498"/>
      <c r="O7" s="498"/>
      <c r="P7" s="494" t="s">
        <v>831</v>
      </c>
      <c r="Q7" s="498"/>
      <c r="R7" s="787"/>
      <c r="S7" s="44"/>
      <c r="T7" s="44"/>
      <c r="U7" s="44"/>
      <c r="V7" s="44"/>
      <c r="W7" s="44"/>
    </row>
    <row r="8" spans="1:23" s="17" customFormat="1" ht="51" customHeight="1">
      <c r="A8" s="45"/>
      <c r="B8" s="771" t="s">
        <v>431</v>
      </c>
      <c r="C8" s="1408" t="s">
        <v>917</v>
      </c>
      <c r="D8" s="609"/>
      <c r="E8" s="609"/>
      <c r="F8" s="609"/>
      <c r="G8" s="609"/>
      <c r="H8" s="798"/>
      <c r="I8" s="805" t="s">
        <v>470</v>
      </c>
      <c r="J8" s="610"/>
      <c r="K8" s="610"/>
      <c r="L8" s="610"/>
      <c r="M8" s="610" t="s">
        <v>918</v>
      </c>
      <c r="N8" s="611"/>
      <c r="O8" s="611"/>
      <c r="P8" s="611" t="s">
        <v>470</v>
      </c>
      <c r="Q8" s="611"/>
      <c r="R8" s="788"/>
      <c r="S8" s="44"/>
      <c r="T8" s="44"/>
      <c r="U8" s="44"/>
      <c r="V8" s="44"/>
      <c r="W8" s="44"/>
    </row>
    <row r="9" spans="1:23" s="17" customFormat="1" ht="18" customHeight="1">
      <c r="A9" s="45"/>
      <c r="B9" s="770" t="s">
        <v>432</v>
      </c>
      <c r="C9" s="1406"/>
      <c r="D9" s="313"/>
      <c r="E9" s="313"/>
      <c r="F9" s="313"/>
      <c r="G9" s="313"/>
      <c r="H9" s="796"/>
      <c r="I9" s="803" t="s">
        <v>831</v>
      </c>
      <c r="J9" s="281"/>
      <c r="K9" s="494" t="s">
        <v>831</v>
      </c>
      <c r="L9" s="281"/>
      <c r="M9" s="281"/>
      <c r="N9" s="501"/>
      <c r="O9" s="501"/>
      <c r="P9" s="494" t="s">
        <v>831</v>
      </c>
      <c r="Q9" s="501"/>
      <c r="R9" s="786"/>
      <c r="S9" s="44"/>
      <c r="T9" s="44"/>
      <c r="U9" s="44"/>
      <c r="V9" s="44"/>
      <c r="W9" s="44"/>
    </row>
    <row r="10" spans="1:23" s="17" customFormat="1" ht="63" customHeight="1">
      <c r="A10" s="45"/>
      <c r="B10" s="770" t="s">
        <v>433</v>
      </c>
      <c r="C10" s="1406"/>
      <c r="D10" s="313" t="s">
        <v>396</v>
      </c>
      <c r="E10" s="313"/>
      <c r="F10" s="313"/>
      <c r="G10" s="313"/>
      <c r="H10" s="796" t="s">
        <v>397</v>
      </c>
      <c r="I10" s="803" t="s">
        <v>831</v>
      </c>
      <c r="J10" s="494"/>
      <c r="K10" s="494"/>
      <c r="L10" s="494"/>
      <c r="M10" s="238" t="s">
        <v>398</v>
      </c>
      <c r="N10" s="494" t="s">
        <v>831</v>
      </c>
      <c r="O10" s="495"/>
      <c r="P10" s="495"/>
      <c r="Q10" s="495"/>
      <c r="R10" s="786"/>
      <c r="S10" s="44"/>
      <c r="T10" s="44"/>
      <c r="U10" s="44"/>
      <c r="V10" s="44"/>
      <c r="W10" s="44"/>
    </row>
    <row r="11" spans="1:23" s="17" customFormat="1" ht="48.75" customHeight="1">
      <c r="A11" s="45"/>
      <c r="B11" s="770" t="s">
        <v>434</v>
      </c>
      <c r="C11" s="1409" t="s">
        <v>411</v>
      </c>
      <c r="D11" s="502" t="s">
        <v>411</v>
      </c>
      <c r="E11" s="502" t="s">
        <v>411</v>
      </c>
      <c r="F11" s="502" t="s">
        <v>411</v>
      </c>
      <c r="G11" s="502" t="s">
        <v>411</v>
      </c>
      <c r="H11" s="799" t="s">
        <v>411</v>
      </c>
      <c r="I11" s="803" t="s">
        <v>831</v>
      </c>
      <c r="J11" s="281"/>
      <c r="K11" s="281"/>
      <c r="L11" s="281"/>
      <c r="M11" s="238" t="s">
        <v>412</v>
      </c>
      <c r="N11" s="501"/>
      <c r="O11" s="501"/>
      <c r="P11" s="501"/>
      <c r="Q11" s="494" t="s">
        <v>831</v>
      </c>
      <c r="R11" s="786" t="s">
        <v>413</v>
      </c>
      <c r="S11" s="44"/>
      <c r="T11" s="44"/>
      <c r="U11" s="44"/>
      <c r="V11" s="44"/>
      <c r="W11" s="44"/>
    </row>
    <row r="12" spans="1:23" s="17" customFormat="1" ht="39" customHeight="1">
      <c r="A12" s="45"/>
      <c r="B12" s="770" t="s">
        <v>435</v>
      </c>
      <c r="C12" s="1406"/>
      <c r="D12" s="313"/>
      <c r="E12" s="313"/>
      <c r="F12" s="313"/>
      <c r="G12" s="313"/>
      <c r="H12" s="796"/>
      <c r="I12" s="803"/>
      <c r="J12" s="494" t="s">
        <v>132</v>
      </c>
      <c r="K12" s="494"/>
      <c r="L12" s="494" t="s">
        <v>831</v>
      </c>
      <c r="M12" s="494"/>
      <c r="N12" s="495"/>
      <c r="O12" s="495"/>
      <c r="P12" s="495"/>
      <c r="Q12" s="495"/>
      <c r="R12" s="786" t="s">
        <v>457</v>
      </c>
      <c r="S12" s="44"/>
      <c r="T12" s="44"/>
      <c r="U12" s="44"/>
      <c r="V12" s="44"/>
      <c r="W12" s="44"/>
    </row>
    <row r="13" spans="1:23" s="17" customFormat="1" ht="45.75" customHeight="1" thickBot="1">
      <c r="A13" s="45"/>
      <c r="B13" s="770" t="s">
        <v>436</v>
      </c>
      <c r="C13" s="1407"/>
      <c r="D13" s="496"/>
      <c r="E13" s="496"/>
      <c r="F13" s="496"/>
      <c r="G13" s="496"/>
      <c r="H13" s="797"/>
      <c r="I13" s="806"/>
      <c r="J13" s="499"/>
      <c r="K13" s="499"/>
      <c r="L13" s="499"/>
      <c r="M13" s="499"/>
      <c r="N13" s="500"/>
      <c r="O13" s="500"/>
      <c r="P13" s="500"/>
      <c r="Q13" s="311" t="s">
        <v>132</v>
      </c>
      <c r="R13" s="564" t="s">
        <v>413</v>
      </c>
      <c r="S13" s="44"/>
      <c r="T13" s="44"/>
      <c r="U13" s="44"/>
      <c r="V13" s="44"/>
      <c r="W13" s="44"/>
    </row>
    <row r="14" spans="1:23" s="17" customFormat="1" ht="34.5" customHeight="1">
      <c r="A14" s="45"/>
      <c r="B14" s="770" t="s">
        <v>437</v>
      </c>
      <c r="C14" s="1406" t="s">
        <v>494</v>
      </c>
      <c r="D14" s="313" t="s">
        <v>494</v>
      </c>
      <c r="E14" s="313" t="s">
        <v>494</v>
      </c>
      <c r="F14" s="313" t="s">
        <v>494</v>
      </c>
      <c r="G14" s="313" t="s">
        <v>494</v>
      </c>
      <c r="H14" s="796" t="s">
        <v>495</v>
      </c>
      <c r="I14" s="803" t="s">
        <v>831</v>
      </c>
      <c r="J14" s="494"/>
      <c r="K14" s="494" t="s">
        <v>831</v>
      </c>
      <c r="L14" s="494"/>
      <c r="M14" s="494"/>
      <c r="N14" s="495"/>
      <c r="O14" s="495"/>
      <c r="P14" s="495"/>
      <c r="Q14" s="494" t="s">
        <v>831</v>
      </c>
      <c r="R14" s="786" t="s">
        <v>496</v>
      </c>
      <c r="S14" s="44"/>
      <c r="T14" s="44"/>
      <c r="U14" s="44"/>
      <c r="V14" s="44"/>
      <c r="W14" s="44"/>
    </row>
    <row r="15" spans="1:23" s="17" customFormat="1" ht="53.25" customHeight="1">
      <c r="A15" s="45"/>
      <c r="B15" s="770" t="s">
        <v>438</v>
      </c>
      <c r="C15" s="1409" t="s">
        <v>513</v>
      </c>
      <c r="D15" s="502" t="s">
        <v>513</v>
      </c>
      <c r="E15" s="502" t="s">
        <v>513</v>
      </c>
      <c r="F15" s="502" t="s">
        <v>513</v>
      </c>
      <c r="G15" s="502" t="s">
        <v>513</v>
      </c>
      <c r="H15" s="799"/>
      <c r="I15" s="803" t="s">
        <v>831</v>
      </c>
      <c r="J15" s="494"/>
      <c r="K15" s="494"/>
      <c r="L15" s="494"/>
      <c r="M15" s="277" t="s">
        <v>514</v>
      </c>
      <c r="N15" s="495"/>
      <c r="O15" s="495"/>
      <c r="P15" s="495"/>
      <c r="Q15" s="494" t="s">
        <v>831</v>
      </c>
      <c r="R15" s="786" t="s">
        <v>413</v>
      </c>
      <c r="S15" s="44"/>
      <c r="T15" s="44"/>
      <c r="U15" s="44"/>
      <c r="V15" s="44"/>
      <c r="W15" s="44"/>
    </row>
    <row r="16" spans="1:23" s="17" customFormat="1" ht="61.5" customHeight="1">
      <c r="A16" s="45"/>
      <c r="B16" s="770" t="s">
        <v>439</v>
      </c>
      <c r="C16" s="1406" t="s">
        <v>534</v>
      </c>
      <c r="D16" s="313" t="s">
        <v>535</v>
      </c>
      <c r="E16" s="313"/>
      <c r="F16" s="313"/>
      <c r="G16" s="313"/>
      <c r="H16" s="796"/>
      <c r="I16" s="803"/>
      <c r="J16" s="494"/>
      <c r="K16" s="494" t="s">
        <v>831</v>
      </c>
      <c r="L16" s="494"/>
      <c r="M16" s="503" t="s">
        <v>536</v>
      </c>
      <c r="N16" s="494" t="s">
        <v>831</v>
      </c>
      <c r="O16" s="495"/>
      <c r="P16" s="495"/>
      <c r="Q16" s="495"/>
      <c r="R16" s="786"/>
      <c r="S16" s="44"/>
      <c r="T16" s="44"/>
      <c r="U16" s="44"/>
      <c r="V16" s="44"/>
      <c r="W16" s="44"/>
    </row>
    <row r="17" spans="1:23" s="17" customFormat="1" ht="54.75" customHeight="1">
      <c r="A17" s="45"/>
      <c r="B17" s="1417" t="s">
        <v>440</v>
      </c>
      <c r="C17" s="1410" t="s">
        <v>752</v>
      </c>
      <c r="D17" s="313"/>
      <c r="E17" s="313"/>
      <c r="F17" s="313"/>
      <c r="G17" s="313" t="s">
        <v>753</v>
      </c>
      <c r="H17" s="796" t="s">
        <v>754</v>
      </c>
      <c r="I17" s="803" t="s">
        <v>831</v>
      </c>
      <c r="J17" s="494"/>
      <c r="K17" s="494" t="s">
        <v>831</v>
      </c>
      <c r="L17" s="494"/>
      <c r="M17" s="494"/>
      <c r="N17" s="495"/>
      <c r="O17" s="494" t="s">
        <v>831</v>
      </c>
      <c r="P17" s="500"/>
      <c r="Q17" s="500"/>
      <c r="R17" s="787"/>
      <c r="S17" s="44"/>
      <c r="T17" s="44"/>
      <c r="U17" s="44"/>
      <c r="V17" s="44"/>
      <c r="W17" s="44"/>
    </row>
    <row r="18" spans="1:23" s="17" customFormat="1" ht="52.5" customHeight="1">
      <c r="A18" s="45"/>
      <c r="B18" s="770" t="s">
        <v>441</v>
      </c>
      <c r="C18" s="1411" t="s">
        <v>504</v>
      </c>
      <c r="D18" s="504" t="s">
        <v>504</v>
      </c>
      <c r="E18" s="504" t="s">
        <v>504</v>
      </c>
      <c r="F18" s="504" t="s">
        <v>504</v>
      </c>
      <c r="G18" s="504" t="s">
        <v>504</v>
      </c>
      <c r="H18" s="797"/>
      <c r="I18" s="803" t="s">
        <v>831</v>
      </c>
      <c r="J18" s="497"/>
      <c r="K18" s="494" t="s">
        <v>831</v>
      </c>
      <c r="L18" s="497"/>
      <c r="M18" s="497"/>
      <c r="N18" s="498"/>
      <c r="O18" s="498"/>
      <c r="P18" s="495"/>
      <c r="Q18" s="495" t="s">
        <v>477</v>
      </c>
      <c r="R18" s="786" t="s">
        <v>551</v>
      </c>
      <c r="S18" s="44"/>
      <c r="T18" s="44"/>
      <c r="U18" s="44"/>
      <c r="V18" s="44"/>
      <c r="W18" s="44"/>
    </row>
    <row r="19" spans="1:23" s="17" customFormat="1" ht="48.75" customHeight="1">
      <c r="A19" s="45"/>
      <c r="B19" s="770" t="s">
        <v>442</v>
      </c>
      <c r="C19" s="1406"/>
      <c r="D19" s="313" t="s">
        <v>566</v>
      </c>
      <c r="E19" s="313" t="s">
        <v>567</v>
      </c>
      <c r="F19" s="313"/>
      <c r="G19" s="509" t="s">
        <v>568</v>
      </c>
      <c r="H19" s="796" t="s">
        <v>569</v>
      </c>
      <c r="I19" s="803" t="s">
        <v>831</v>
      </c>
      <c r="J19" s="494"/>
      <c r="K19" s="494" t="s">
        <v>831</v>
      </c>
      <c r="L19" s="494"/>
      <c r="M19" s="494"/>
      <c r="N19" s="495"/>
      <c r="O19" s="495"/>
      <c r="P19" s="495"/>
      <c r="Q19" s="495"/>
      <c r="R19" s="786" t="s">
        <v>570</v>
      </c>
      <c r="S19" s="44"/>
      <c r="T19" s="44"/>
      <c r="U19" s="44"/>
      <c r="V19" s="44"/>
      <c r="W19" s="44"/>
    </row>
    <row r="20" spans="1:23" s="17" customFormat="1" ht="15.75" customHeight="1">
      <c r="A20" s="45"/>
      <c r="B20" s="770" t="s">
        <v>443</v>
      </c>
      <c r="C20" s="1406"/>
      <c r="D20" s="313"/>
      <c r="E20" s="313"/>
      <c r="F20" s="313"/>
      <c r="G20" s="313"/>
      <c r="H20" s="796"/>
      <c r="I20" s="803" t="s">
        <v>831</v>
      </c>
      <c r="J20" s="494"/>
      <c r="K20" s="494" t="s">
        <v>831</v>
      </c>
      <c r="L20" s="494"/>
      <c r="M20" s="281"/>
      <c r="N20" s="495"/>
      <c r="O20" s="495" t="s">
        <v>0</v>
      </c>
      <c r="P20" s="495"/>
      <c r="Q20" s="495"/>
      <c r="R20" s="786"/>
      <c r="S20" s="44"/>
      <c r="T20" s="44"/>
      <c r="U20" s="44"/>
      <c r="V20" s="44"/>
      <c r="W20" s="44"/>
    </row>
    <row r="21" spans="1:23" s="17" customFormat="1" ht="18" customHeight="1">
      <c r="A21" s="45"/>
      <c r="B21" s="770" t="s">
        <v>444</v>
      </c>
      <c r="C21" s="1406" t="s">
        <v>762</v>
      </c>
      <c r="D21" s="313" t="s">
        <v>762</v>
      </c>
      <c r="E21" s="313" t="s">
        <v>762</v>
      </c>
      <c r="F21" s="313" t="s">
        <v>762</v>
      </c>
      <c r="G21" s="313" t="s">
        <v>762</v>
      </c>
      <c r="H21" s="796"/>
      <c r="I21" s="803"/>
      <c r="J21" s="494"/>
      <c r="K21" s="494"/>
      <c r="L21" s="494"/>
      <c r="M21" s="494"/>
      <c r="N21" s="500"/>
      <c r="O21" s="500"/>
      <c r="P21" s="500"/>
      <c r="Q21" s="500"/>
      <c r="R21" s="787"/>
      <c r="S21" s="44"/>
      <c r="T21" s="44"/>
      <c r="U21" s="44"/>
      <c r="V21" s="44"/>
      <c r="W21" s="44"/>
    </row>
    <row r="22" spans="1:23" s="17" customFormat="1" ht="36.75" customHeight="1">
      <c r="A22" s="45"/>
      <c r="B22" s="770" t="s">
        <v>445</v>
      </c>
      <c r="C22" s="1406" t="s">
        <v>450</v>
      </c>
      <c r="D22" s="313"/>
      <c r="E22" s="313"/>
      <c r="F22" s="313"/>
      <c r="G22" s="313"/>
      <c r="H22" s="796"/>
      <c r="I22" s="803" t="s">
        <v>0</v>
      </c>
      <c r="J22" s="494"/>
      <c r="K22" s="494"/>
      <c r="L22" s="494" t="s">
        <v>0</v>
      </c>
      <c r="M22" s="494"/>
      <c r="N22" s="495"/>
      <c r="O22" s="495"/>
      <c r="P22" s="495"/>
      <c r="Q22" s="494" t="s">
        <v>831</v>
      </c>
      <c r="R22" s="786" t="s">
        <v>772</v>
      </c>
      <c r="S22" s="44"/>
      <c r="T22" s="44"/>
      <c r="U22" s="44"/>
      <c r="V22" s="44"/>
      <c r="W22" s="44"/>
    </row>
    <row r="23" spans="1:23" s="17" customFormat="1" ht="75" customHeight="1">
      <c r="A23" s="45"/>
      <c r="B23" s="770" t="s">
        <v>447</v>
      </c>
      <c r="C23" s="1412"/>
      <c r="D23" s="505"/>
      <c r="E23" s="505"/>
      <c r="F23" s="505" t="s">
        <v>602</v>
      </c>
      <c r="G23" s="505"/>
      <c r="H23" s="800"/>
      <c r="I23" s="807" t="s">
        <v>470</v>
      </c>
      <c r="J23" s="506"/>
      <c r="K23" s="506" t="s">
        <v>470</v>
      </c>
      <c r="L23" s="506"/>
      <c r="M23" s="506"/>
      <c r="N23" s="507"/>
      <c r="O23" s="507"/>
      <c r="P23" s="507"/>
      <c r="Q23" s="494" t="s">
        <v>831</v>
      </c>
      <c r="R23" s="789" t="s">
        <v>603</v>
      </c>
      <c r="S23" s="44"/>
      <c r="T23" s="44"/>
      <c r="U23" s="44"/>
      <c r="V23" s="44"/>
      <c r="W23" s="44"/>
    </row>
    <row r="24" spans="1:23" s="17" customFormat="1" ht="27" customHeight="1">
      <c r="A24" s="45"/>
      <c r="B24" s="1417" t="s">
        <v>446</v>
      </c>
      <c r="C24" s="1407"/>
      <c r="D24" s="496"/>
      <c r="E24" s="496"/>
      <c r="F24" s="496"/>
      <c r="G24" s="496"/>
      <c r="H24" s="797"/>
      <c r="I24" s="808" t="s">
        <v>631</v>
      </c>
      <c r="J24" s="281"/>
      <c r="K24" s="281" t="s">
        <v>631</v>
      </c>
      <c r="L24" s="281"/>
      <c r="M24" s="281"/>
      <c r="N24" s="501"/>
      <c r="O24" s="501"/>
      <c r="P24" s="501"/>
      <c r="Q24" s="494" t="s">
        <v>831</v>
      </c>
      <c r="R24" s="786" t="s">
        <v>632</v>
      </c>
      <c r="S24" s="44"/>
      <c r="T24" s="44"/>
      <c r="U24" s="44"/>
      <c r="V24" s="44"/>
      <c r="W24" s="44"/>
    </row>
    <row r="25" spans="1:23" s="17" customFormat="1" ht="58.5" customHeight="1">
      <c r="A25" s="45"/>
      <c r="B25" s="770" t="s">
        <v>448</v>
      </c>
      <c r="C25" s="1406"/>
      <c r="D25" s="509" t="s">
        <v>646</v>
      </c>
      <c r="E25" s="313"/>
      <c r="F25" s="313"/>
      <c r="G25" s="313"/>
      <c r="H25" s="796"/>
      <c r="I25" s="803" t="s">
        <v>0</v>
      </c>
      <c r="J25" s="494"/>
      <c r="K25" s="494"/>
      <c r="L25" s="494" t="s">
        <v>477</v>
      </c>
      <c r="M25" s="281" t="s">
        <v>647</v>
      </c>
      <c r="N25" s="495"/>
      <c r="O25" s="495"/>
      <c r="P25" s="495"/>
      <c r="Q25" s="494" t="s">
        <v>831</v>
      </c>
      <c r="R25" s="786" t="s">
        <v>648</v>
      </c>
      <c r="S25" s="44"/>
      <c r="T25" s="44"/>
      <c r="U25" s="44"/>
      <c r="V25" s="44"/>
      <c r="W25" s="44"/>
    </row>
    <row r="26" spans="1:23" s="17" customFormat="1" ht="14.25" customHeight="1">
      <c r="A26" s="45"/>
      <c r="B26" s="1417" t="s">
        <v>419</v>
      </c>
      <c r="C26" s="1407"/>
      <c r="D26" s="496"/>
      <c r="E26" s="496"/>
      <c r="F26" s="496"/>
      <c r="G26" s="496"/>
      <c r="H26" s="797"/>
      <c r="I26" s="806"/>
      <c r="J26" s="499"/>
      <c r="K26" s="499"/>
      <c r="L26" s="499"/>
      <c r="M26" s="499"/>
      <c r="N26" s="500"/>
      <c r="O26" s="500"/>
      <c r="P26" s="500"/>
      <c r="Q26" s="500"/>
      <c r="R26" s="787"/>
      <c r="S26" s="44"/>
      <c r="T26" s="44"/>
      <c r="U26" s="44"/>
      <c r="V26" s="44"/>
      <c r="W26" s="44"/>
    </row>
    <row r="27" spans="1:23" s="17" customFormat="1" ht="46.5" customHeight="1">
      <c r="A27" s="45"/>
      <c r="B27" s="770" t="s">
        <v>420</v>
      </c>
      <c r="C27" s="1406"/>
      <c r="D27" s="313"/>
      <c r="E27" s="313"/>
      <c r="F27" s="313"/>
      <c r="G27" s="313"/>
      <c r="H27" s="796"/>
      <c r="I27" s="808"/>
      <c r="J27" s="494" t="s">
        <v>831</v>
      </c>
      <c r="K27" s="281"/>
      <c r="L27" s="494" t="s">
        <v>831</v>
      </c>
      <c r="M27" s="281"/>
      <c r="N27" s="501"/>
      <c r="O27" s="501"/>
      <c r="P27" s="501"/>
      <c r="Q27" s="494" t="s">
        <v>831</v>
      </c>
      <c r="R27" s="786" t="s">
        <v>668</v>
      </c>
      <c r="S27" s="44"/>
      <c r="T27" s="44"/>
      <c r="U27" s="44"/>
      <c r="V27" s="44"/>
      <c r="W27" s="44"/>
    </row>
    <row r="28" spans="1:23" s="17" customFormat="1" ht="12" customHeight="1">
      <c r="A28" s="45"/>
      <c r="B28" s="770" t="s">
        <v>421</v>
      </c>
      <c r="C28" s="1406"/>
      <c r="D28" s="313"/>
      <c r="E28" s="313"/>
      <c r="F28" s="313"/>
      <c r="G28" s="313"/>
      <c r="H28" s="796"/>
      <c r="I28" s="808"/>
      <c r="J28" s="281"/>
      <c r="K28" s="281"/>
      <c r="L28" s="281"/>
      <c r="M28" s="281"/>
      <c r="N28" s="501"/>
      <c r="O28" s="501"/>
      <c r="P28" s="501"/>
      <c r="Q28" s="501"/>
      <c r="R28" s="786"/>
      <c r="S28" s="44"/>
      <c r="T28" s="44"/>
      <c r="U28" s="44"/>
      <c r="V28" s="44"/>
      <c r="W28" s="44"/>
    </row>
    <row r="29" spans="1:23" s="17" customFormat="1" ht="12.75" customHeight="1">
      <c r="A29" s="45"/>
      <c r="B29" s="770" t="s">
        <v>422</v>
      </c>
      <c r="C29" s="1406"/>
      <c r="D29" s="313"/>
      <c r="E29" s="313"/>
      <c r="F29" s="313"/>
      <c r="G29" s="313"/>
      <c r="H29" s="796"/>
      <c r="I29" s="808"/>
      <c r="J29" s="281"/>
      <c r="K29" s="281"/>
      <c r="L29" s="281"/>
      <c r="M29" s="281"/>
      <c r="N29" s="501"/>
      <c r="O29" s="501"/>
      <c r="P29" s="501"/>
      <c r="Q29" s="501"/>
      <c r="R29" s="786"/>
      <c r="S29" s="44"/>
      <c r="T29" s="44"/>
      <c r="U29" s="44"/>
      <c r="V29" s="44"/>
      <c r="W29" s="44"/>
    </row>
    <row r="30" spans="1:23" s="17" customFormat="1" ht="26.25" customHeight="1">
      <c r="A30" s="45"/>
      <c r="B30" s="770" t="s">
        <v>423</v>
      </c>
      <c r="C30" s="1406"/>
      <c r="D30" s="313"/>
      <c r="E30" s="313" t="s">
        <v>684</v>
      </c>
      <c r="F30" s="313"/>
      <c r="G30" s="313"/>
      <c r="H30" s="796"/>
      <c r="I30" s="803" t="s">
        <v>831</v>
      </c>
      <c r="J30" s="494"/>
      <c r="K30" s="494"/>
      <c r="L30" s="494" t="s">
        <v>831</v>
      </c>
      <c r="M30" s="494"/>
      <c r="N30" s="495"/>
      <c r="O30" s="495"/>
      <c r="P30" s="495"/>
      <c r="Q30" s="495" t="s">
        <v>477</v>
      </c>
      <c r="R30" s="786" t="s">
        <v>685</v>
      </c>
      <c r="S30" s="44"/>
      <c r="T30" s="44"/>
      <c r="U30" s="44"/>
      <c r="V30" s="44"/>
      <c r="W30" s="44"/>
    </row>
    <row r="31" spans="1:23" s="17" customFormat="1" ht="27.75" customHeight="1">
      <c r="A31" s="45"/>
      <c r="B31" s="770" t="s">
        <v>424</v>
      </c>
      <c r="C31" s="1407"/>
      <c r="D31" s="496"/>
      <c r="E31" s="496"/>
      <c r="F31" s="496"/>
      <c r="G31" s="496"/>
      <c r="H31" s="797"/>
      <c r="I31" s="806"/>
      <c r="J31" s="494" t="s">
        <v>831</v>
      </c>
      <c r="K31" s="499"/>
      <c r="L31" s="499"/>
      <c r="M31" s="508" t="s">
        <v>703</v>
      </c>
      <c r="N31" s="500"/>
      <c r="O31" s="500"/>
      <c r="P31" s="494" t="s">
        <v>831</v>
      </c>
      <c r="Q31" s="500"/>
      <c r="R31" s="787"/>
      <c r="S31" s="44"/>
      <c r="T31" s="44"/>
      <c r="U31" s="44"/>
      <c r="V31" s="44"/>
      <c r="W31" s="44"/>
    </row>
    <row r="32" spans="1:23" s="17" customFormat="1" ht="46.5" customHeight="1">
      <c r="A32" s="45"/>
      <c r="B32" s="770" t="s">
        <v>425</v>
      </c>
      <c r="C32" s="1406" t="s">
        <v>450</v>
      </c>
      <c r="D32" s="313"/>
      <c r="E32" s="313" t="s">
        <v>450</v>
      </c>
      <c r="F32" s="313"/>
      <c r="G32" s="313"/>
      <c r="H32" s="796"/>
      <c r="I32" s="803"/>
      <c r="J32" s="494"/>
      <c r="K32" s="494"/>
      <c r="L32" s="494"/>
      <c r="M32" s="494"/>
      <c r="N32" s="495"/>
      <c r="O32" s="495"/>
      <c r="P32" s="495"/>
      <c r="Q32" s="494" t="s">
        <v>831</v>
      </c>
      <c r="R32" s="786" t="s">
        <v>413</v>
      </c>
      <c r="S32" s="44"/>
      <c r="T32" s="44"/>
      <c r="U32" s="44"/>
      <c r="V32" s="44"/>
      <c r="W32" s="44"/>
    </row>
    <row r="33" spans="1:23" s="17" customFormat="1" ht="55.5" customHeight="1">
      <c r="A33" s="45"/>
      <c r="B33" s="770" t="s">
        <v>426</v>
      </c>
      <c r="C33" s="1406" t="s">
        <v>830</v>
      </c>
      <c r="D33" s="313"/>
      <c r="E33" s="313" t="s">
        <v>727</v>
      </c>
      <c r="F33" s="313" t="s">
        <v>729</v>
      </c>
      <c r="G33" s="313"/>
      <c r="H33" s="796"/>
      <c r="I33" s="803" t="s">
        <v>831</v>
      </c>
      <c r="J33" s="494"/>
      <c r="K33" s="494"/>
      <c r="L33" s="494" t="s">
        <v>831</v>
      </c>
      <c r="M33" s="494"/>
      <c r="N33" s="495"/>
      <c r="O33" s="495"/>
      <c r="P33" s="495"/>
      <c r="Q33" s="494" t="s">
        <v>831</v>
      </c>
      <c r="R33" s="786" t="s">
        <v>728</v>
      </c>
      <c r="S33" s="44"/>
      <c r="T33" s="44"/>
      <c r="U33" s="44"/>
      <c r="V33" s="44"/>
      <c r="W33" s="44"/>
    </row>
    <row r="34" spans="1:23" s="17" customFormat="1" ht="14.25" customHeight="1">
      <c r="A34" s="45"/>
      <c r="B34" s="770" t="s">
        <v>427</v>
      </c>
      <c r="C34" s="1407"/>
      <c r="D34" s="496"/>
      <c r="E34" s="496"/>
      <c r="F34" s="496"/>
      <c r="G34" s="496"/>
      <c r="H34" s="797"/>
      <c r="I34" s="806"/>
      <c r="J34" s="499"/>
      <c r="K34" s="499"/>
      <c r="L34" s="499"/>
      <c r="M34" s="499"/>
      <c r="N34" s="500"/>
      <c r="O34" s="500"/>
      <c r="P34" s="500"/>
      <c r="Q34" s="500"/>
      <c r="R34" s="787"/>
      <c r="S34" s="44"/>
      <c r="T34" s="44"/>
      <c r="U34" s="44"/>
      <c r="V34" s="44"/>
      <c r="W34" s="44"/>
    </row>
    <row r="35" spans="1:23" s="17" customFormat="1" ht="34.5" customHeight="1" thickBot="1">
      <c r="A35" s="45"/>
      <c r="B35" s="770" t="s">
        <v>428</v>
      </c>
      <c r="C35" s="1413"/>
      <c r="D35" s="1272"/>
      <c r="E35" s="1272"/>
      <c r="F35" s="1309" t="s">
        <v>937</v>
      </c>
      <c r="G35" s="1309" t="s">
        <v>938</v>
      </c>
      <c r="H35" s="1310" t="s">
        <v>953</v>
      </c>
      <c r="I35" s="1307" t="s">
        <v>470</v>
      </c>
      <c r="J35" s="793"/>
      <c r="K35" s="1308"/>
      <c r="L35" s="793" t="s">
        <v>470</v>
      </c>
      <c r="M35" s="793"/>
      <c r="N35" s="794"/>
      <c r="O35" s="794"/>
      <c r="P35" s="794"/>
      <c r="Q35" s="794" t="s">
        <v>470</v>
      </c>
      <c r="R35" s="564" t="s">
        <v>939</v>
      </c>
      <c r="S35" s="44"/>
      <c r="T35" s="44"/>
      <c r="U35" s="44"/>
      <c r="V35" s="44"/>
      <c r="W35" s="44"/>
    </row>
    <row r="36" spans="1:23" s="17" customFormat="1" ht="17.25" customHeight="1" thickBot="1">
      <c r="A36" s="45"/>
      <c r="B36" s="1418" t="s">
        <v>827</v>
      </c>
      <c r="C36" s="1414"/>
      <c r="D36" s="791"/>
      <c r="E36" s="791"/>
      <c r="F36" s="791"/>
      <c r="G36" s="791"/>
      <c r="H36" s="801"/>
      <c r="I36" s="809">
        <f>COUNTIF(I6:I35,"○")</f>
        <v>13</v>
      </c>
      <c r="J36" s="792">
        <f t="shared" ref="J36:L36" si="0">COUNTIF(J6:J35,"○")</f>
        <v>3</v>
      </c>
      <c r="K36" s="792">
        <f t="shared" si="0"/>
        <v>7</v>
      </c>
      <c r="L36" s="792">
        <f t="shared" si="0"/>
        <v>6</v>
      </c>
      <c r="M36" s="793"/>
      <c r="N36" s="794">
        <f t="shared" ref="N36" si="1">COUNTIF(N6:N35,"○")</f>
        <v>2</v>
      </c>
      <c r="O36" s="794">
        <f t="shared" ref="O36" si="2">COUNTIF(O6:O35,"○")</f>
        <v>2</v>
      </c>
      <c r="P36" s="794">
        <f t="shared" ref="P36" si="3">COUNTIF(P6:P35,"○")</f>
        <v>3</v>
      </c>
      <c r="Q36" s="794">
        <f t="shared" ref="Q36" si="4">COUNTIF(Q6:Q35,"○")</f>
        <v>13</v>
      </c>
      <c r="R36" s="795"/>
      <c r="S36" s="44"/>
      <c r="T36" s="44"/>
      <c r="U36" s="44"/>
      <c r="V36" s="44"/>
      <c r="W36" s="44"/>
    </row>
    <row r="37" spans="1:23">
      <c r="B37" s="10"/>
      <c r="C37" s="10"/>
      <c r="D37" s="10"/>
      <c r="E37" s="10"/>
      <c r="F37" s="10"/>
      <c r="G37" s="10"/>
      <c r="H37" s="510" t="s">
        <v>826</v>
      </c>
      <c r="J37" s="10"/>
      <c r="K37" s="10"/>
      <c r="L37" s="10"/>
      <c r="M37" s="10"/>
      <c r="N37" s="10"/>
      <c r="O37" s="10"/>
      <c r="P37" s="10"/>
      <c r="Q37" s="10"/>
      <c r="R37" s="10"/>
      <c r="S37" s="10"/>
      <c r="T37" s="10"/>
      <c r="U37" s="10"/>
      <c r="V37" s="10"/>
      <c r="W37" s="10"/>
    </row>
    <row r="38" spans="1:23">
      <c r="N38" s="12"/>
      <c r="O38" s="12"/>
      <c r="P38" s="12"/>
      <c r="Q38" s="12"/>
      <c r="R38" s="14"/>
    </row>
  </sheetData>
  <mergeCells count="11">
    <mergeCell ref="N4:R4"/>
    <mergeCell ref="I3:R3"/>
    <mergeCell ref="K4:M4"/>
    <mergeCell ref="I1:M1"/>
    <mergeCell ref="B3:B5"/>
    <mergeCell ref="C4:C5"/>
    <mergeCell ref="D4:D5"/>
    <mergeCell ref="E4:G4"/>
    <mergeCell ref="I4:J4"/>
    <mergeCell ref="C3:H3"/>
    <mergeCell ref="H4:H5"/>
  </mergeCells>
  <phoneticPr fontId="3"/>
  <pageMargins left="0.55000000000000004" right="0.31496062992125984" top="0.39" bottom="0.19685039370078741" header="0.19685039370078741" footer="0.11811023622047245"/>
  <pageSetup paperSize="9" scale="88"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Y39"/>
  <sheetViews>
    <sheetView topLeftCell="A7" workbookViewId="0">
      <selection activeCell="AC16" sqref="AC16"/>
    </sheetView>
  </sheetViews>
  <sheetFormatPr defaultColWidth="8.875" defaultRowHeight="13.5"/>
  <cols>
    <col min="1" max="1" width="2.375" style="45" customWidth="1"/>
    <col min="2" max="2" width="14.625" style="1" customWidth="1"/>
    <col min="3" max="3" width="3.625" style="1" customWidth="1"/>
    <col min="4" max="4" width="5" style="1" customWidth="1"/>
    <col min="5" max="6" width="3.625" style="1" customWidth="1"/>
    <col min="7" max="7" width="4.75" style="1" customWidth="1"/>
    <col min="8" max="8" width="5.125" style="1" customWidth="1"/>
    <col min="9" max="9" width="4.375" style="23" customWidth="1"/>
    <col min="10" max="10" width="3.125" style="23" customWidth="1"/>
    <col min="11" max="11" width="3.5" style="57" customWidth="1"/>
    <col min="12" max="12" width="16.625" style="1" customWidth="1"/>
    <col min="13" max="13" width="11.5" style="1" customWidth="1"/>
    <col min="14" max="14" width="12.375" style="1" customWidth="1"/>
    <col min="15" max="15" width="12.5" style="1" customWidth="1"/>
    <col min="16" max="16" width="3.875" style="1" customWidth="1"/>
    <col min="17" max="17" width="3.625" style="1" customWidth="1"/>
    <col min="18" max="18" width="3.875" style="1" customWidth="1"/>
    <col min="19" max="19" width="4.5" style="1" customWidth="1"/>
    <col min="20" max="20" width="3.875" style="1" customWidth="1"/>
    <col min="21" max="21" width="4.5" style="1" customWidth="1"/>
    <col min="22" max="22" width="8.875" style="1" customWidth="1"/>
    <col min="23" max="23" width="9.875" style="1" customWidth="1"/>
    <col min="24" max="24" width="6" style="17" customWidth="1"/>
    <col min="25" max="25" width="6.5" style="1" customWidth="1"/>
    <col min="26" max="16384" width="8.875" style="1"/>
  </cols>
  <sheetData>
    <row r="1" spans="1:25" s="30" customFormat="1" ht="28.5" customHeight="1" thickBot="1">
      <c r="A1" s="69"/>
      <c r="B1" s="810" t="s">
        <v>362</v>
      </c>
      <c r="C1" s="810"/>
      <c r="D1" s="810"/>
      <c r="E1" s="810"/>
      <c r="F1" s="810"/>
      <c r="G1" s="810"/>
      <c r="H1" s="810"/>
      <c r="I1" s="810"/>
      <c r="J1" s="810"/>
      <c r="K1" s="810"/>
      <c r="L1" s="810"/>
      <c r="M1" s="810"/>
      <c r="N1" s="810"/>
      <c r="O1" s="810"/>
      <c r="P1" s="811" t="s">
        <v>839</v>
      </c>
      <c r="Q1" s="812"/>
      <c r="R1" s="812"/>
      <c r="S1" s="516"/>
      <c r="T1" s="517"/>
      <c r="U1" s="517"/>
      <c r="V1" s="517"/>
      <c r="W1" s="517"/>
      <c r="X1" s="59"/>
    </row>
    <row r="2" spans="1:25" ht="17.100000000000001" customHeight="1">
      <c r="B2" s="1096" t="s">
        <v>22</v>
      </c>
      <c r="C2" s="1098" t="s">
        <v>39</v>
      </c>
      <c r="D2" s="1098"/>
      <c r="E2" s="1098"/>
      <c r="F2" s="1098"/>
      <c r="G2" s="1098"/>
      <c r="H2" s="1098"/>
      <c r="I2" s="1098"/>
      <c r="J2" s="1098"/>
      <c r="K2" s="1098"/>
      <c r="L2" s="1098"/>
      <c r="M2" s="1098"/>
      <c r="N2" s="1098"/>
      <c r="O2" s="1099"/>
      <c r="P2" s="1104" t="s">
        <v>40</v>
      </c>
      <c r="Q2" s="1105"/>
      <c r="R2" s="1105"/>
      <c r="S2" s="1105"/>
      <c r="T2" s="1105"/>
      <c r="U2" s="1105"/>
      <c r="V2" s="1105"/>
      <c r="W2" s="1105"/>
      <c r="X2" s="1105"/>
      <c r="Y2" s="1106"/>
    </row>
    <row r="3" spans="1:25" ht="54" customHeight="1">
      <c r="B3" s="1097"/>
      <c r="C3" s="1109" t="s">
        <v>41</v>
      </c>
      <c r="D3" s="1109"/>
      <c r="E3" s="1109"/>
      <c r="F3" s="1109"/>
      <c r="G3" s="1109"/>
      <c r="H3" s="1109"/>
      <c r="I3" s="1100" t="s">
        <v>42</v>
      </c>
      <c r="J3" s="1100"/>
      <c r="K3" s="1100"/>
      <c r="L3" s="1100"/>
      <c r="M3" s="1100"/>
      <c r="N3" s="1100"/>
      <c r="O3" s="1101"/>
      <c r="P3" s="1102" t="s">
        <v>43</v>
      </c>
      <c r="Q3" s="1081"/>
      <c r="R3" s="1081"/>
      <c r="S3" s="1081"/>
      <c r="T3" s="1081" t="s">
        <v>137</v>
      </c>
      <c r="U3" s="1081"/>
      <c r="V3" s="1081"/>
      <c r="W3" s="1081"/>
      <c r="X3" s="1107" t="s">
        <v>836</v>
      </c>
      <c r="Y3" s="1108"/>
    </row>
    <row r="4" spans="1:25" ht="15" customHeight="1">
      <c r="B4" s="1097"/>
      <c r="C4" s="1103" t="s">
        <v>138</v>
      </c>
      <c r="D4" s="1103" t="s">
        <v>139</v>
      </c>
      <c r="E4" s="1103" t="s">
        <v>140</v>
      </c>
      <c r="F4" s="1103" t="s">
        <v>141</v>
      </c>
      <c r="G4" s="1103" t="s">
        <v>142</v>
      </c>
      <c r="H4" s="1085" t="s">
        <v>194</v>
      </c>
      <c r="I4" s="1100" t="s">
        <v>89</v>
      </c>
      <c r="J4" s="1100"/>
      <c r="K4" s="1100"/>
      <c r="L4" s="1110" t="s">
        <v>90</v>
      </c>
      <c r="M4" s="1110"/>
      <c r="N4" s="1110" t="s">
        <v>91</v>
      </c>
      <c r="O4" s="1091" t="s">
        <v>92</v>
      </c>
      <c r="P4" s="1092" t="s">
        <v>163</v>
      </c>
      <c r="Q4" s="1093" t="s">
        <v>164</v>
      </c>
      <c r="R4" s="1093" t="s">
        <v>165</v>
      </c>
      <c r="S4" s="1093" t="s">
        <v>166</v>
      </c>
      <c r="T4" s="1081" t="s">
        <v>323</v>
      </c>
      <c r="U4" s="1081"/>
      <c r="V4" s="1083" t="s">
        <v>88</v>
      </c>
      <c r="W4" s="1083" t="s">
        <v>86</v>
      </c>
      <c r="X4" s="1084" t="s">
        <v>838</v>
      </c>
      <c r="Y4" s="1082" t="s">
        <v>143</v>
      </c>
    </row>
    <row r="5" spans="1:25" ht="72.75" customHeight="1">
      <c r="B5" s="1097"/>
      <c r="C5" s="1103"/>
      <c r="D5" s="1103"/>
      <c r="E5" s="1103"/>
      <c r="F5" s="1103"/>
      <c r="G5" s="1103"/>
      <c r="H5" s="1085"/>
      <c r="I5" s="813" t="s">
        <v>162</v>
      </c>
      <c r="J5" s="106" t="s">
        <v>160</v>
      </c>
      <c r="K5" s="87" t="s">
        <v>161</v>
      </c>
      <c r="L5" s="105" t="s">
        <v>87</v>
      </c>
      <c r="M5" s="105" t="s">
        <v>44</v>
      </c>
      <c r="N5" s="1110"/>
      <c r="O5" s="1091"/>
      <c r="P5" s="1092"/>
      <c r="Q5" s="1093"/>
      <c r="R5" s="1093"/>
      <c r="S5" s="1093"/>
      <c r="T5" s="1081"/>
      <c r="U5" s="1081"/>
      <c r="V5" s="1083"/>
      <c r="W5" s="1083"/>
      <c r="X5" s="1084"/>
      <c r="Y5" s="1082"/>
    </row>
    <row r="6" spans="1:25" ht="17.100000000000001" customHeight="1">
      <c r="B6" s="550" t="s">
        <v>429</v>
      </c>
      <c r="C6" s="106"/>
      <c r="D6" s="106"/>
      <c r="E6" s="106"/>
      <c r="F6" s="106"/>
      <c r="G6" s="106"/>
      <c r="H6" s="216"/>
      <c r="I6" s="217"/>
      <c r="J6" s="106"/>
      <c r="K6" s="87"/>
      <c r="L6" s="814" t="s">
        <v>835</v>
      </c>
      <c r="M6" s="105"/>
      <c r="N6" s="105"/>
      <c r="O6" s="830"/>
      <c r="P6" s="574"/>
      <c r="Q6" s="178"/>
      <c r="R6" s="178"/>
      <c r="S6" s="178"/>
      <c r="T6" s="1081"/>
      <c r="U6" s="1081"/>
      <c r="V6" s="180"/>
      <c r="W6" s="180"/>
      <c r="X6" s="179"/>
      <c r="Y6" s="822"/>
    </row>
    <row r="7" spans="1:25" s="16" customFormat="1" ht="17.100000000000001" customHeight="1">
      <c r="A7" s="45"/>
      <c r="B7" s="550" t="s">
        <v>430</v>
      </c>
      <c r="C7" s="199">
        <v>1</v>
      </c>
      <c r="D7" s="199">
        <v>11</v>
      </c>
      <c r="E7" s="199"/>
      <c r="F7" s="199"/>
      <c r="G7" s="199">
        <v>12</v>
      </c>
      <c r="H7" s="200">
        <v>24</v>
      </c>
      <c r="I7" s="201" t="s">
        <v>382</v>
      </c>
      <c r="J7" s="202"/>
      <c r="K7" s="203"/>
      <c r="L7" s="204"/>
      <c r="M7" s="202"/>
      <c r="N7" s="205"/>
      <c r="O7" s="831"/>
      <c r="P7" s="837">
        <v>2</v>
      </c>
      <c r="Q7" s="206"/>
      <c r="R7" s="206"/>
      <c r="S7" s="206">
        <v>2</v>
      </c>
      <c r="T7" s="1094"/>
      <c r="U7" s="1095"/>
      <c r="V7" s="207"/>
      <c r="W7" s="208"/>
      <c r="X7" s="141"/>
      <c r="Y7" s="823"/>
    </row>
    <row r="8" spans="1:25" s="16" customFormat="1" ht="24.75" customHeight="1">
      <c r="A8" s="45"/>
      <c r="B8" s="602" t="s">
        <v>431</v>
      </c>
      <c r="C8" s="199">
        <v>1</v>
      </c>
      <c r="D8" s="199">
        <v>139</v>
      </c>
      <c r="E8" s="199">
        <v>39</v>
      </c>
      <c r="F8" s="199"/>
      <c r="G8" s="199">
        <v>181</v>
      </c>
      <c r="H8" s="612">
        <v>360</v>
      </c>
      <c r="I8" s="201"/>
      <c r="J8" s="202" t="s">
        <v>470</v>
      </c>
      <c r="K8" s="203"/>
      <c r="L8" s="204" t="s">
        <v>919</v>
      </c>
      <c r="M8" s="202" t="s">
        <v>920</v>
      </c>
      <c r="N8" s="205"/>
      <c r="O8" s="831" t="s">
        <v>921</v>
      </c>
      <c r="P8" s="837">
        <v>3</v>
      </c>
      <c r="Q8" s="206">
        <v>2</v>
      </c>
      <c r="R8" s="206">
        <v>14</v>
      </c>
      <c r="S8" s="206"/>
      <c r="T8" s="1080" t="s">
        <v>922</v>
      </c>
      <c r="U8" s="1080"/>
      <c r="V8" s="208" t="s">
        <v>923</v>
      </c>
      <c r="W8" s="208"/>
      <c r="X8" s="201"/>
      <c r="Y8" s="824"/>
    </row>
    <row r="9" spans="1:25" s="16" customFormat="1" ht="17.100000000000001" customHeight="1">
      <c r="A9" s="45"/>
      <c r="B9" s="550" t="s">
        <v>432</v>
      </c>
      <c r="C9" s="199">
        <v>1</v>
      </c>
      <c r="D9" s="199">
        <v>24</v>
      </c>
      <c r="E9" s="199">
        <v>9</v>
      </c>
      <c r="F9" s="199">
        <v>11</v>
      </c>
      <c r="G9" s="199">
        <v>24</v>
      </c>
      <c r="H9" s="200">
        <f>SUM(C9:G9)</f>
        <v>69</v>
      </c>
      <c r="I9" s="201"/>
      <c r="J9" s="202"/>
      <c r="K9" s="201" t="s">
        <v>382</v>
      </c>
      <c r="L9" s="204" t="s">
        <v>385</v>
      </c>
      <c r="M9" s="202" t="s">
        <v>23</v>
      </c>
      <c r="N9" s="205">
        <v>910</v>
      </c>
      <c r="O9" s="831" t="s">
        <v>386</v>
      </c>
      <c r="P9" s="838">
        <v>3</v>
      </c>
      <c r="Q9" s="139">
        <v>1</v>
      </c>
      <c r="R9" s="139">
        <v>0</v>
      </c>
      <c r="S9" s="139">
        <v>18</v>
      </c>
      <c r="T9" s="1086" t="s">
        <v>387</v>
      </c>
      <c r="U9" s="1087"/>
      <c r="V9" s="218">
        <v>930</v>
      </c>
      <c r="W9" s="140" t="s">
        <v>388</v>
      </c>
      <c r="X9" s="201" t="s">
        <v>382</v>
      </c>
      <c r="Y9" s="823"/>
    </row>
    <row r="10" spans="1:25" s="16" customFormat="1" ht="17.100000000000001" customHeight="1">
      <c r="A10" s="45"/>
      <c r="B10" s="550" t="s">
        <v>433</v>
      </c>
      <c r="C10" s="219">
        <v>2</v>
      </c>
      <c r="D10" s="219">
        <v>48</v>
      </c>
      <c r="E10" s="219">
        <v>74</v>
      </c>
      <c r="F10" s="219">
        <v>113</v>
      </c>
      <c r="G10" s="219">
        <v>42</v>
      </c>
      <c r="H10" s="220">
        <v>279</v>
      </c>
      <c r="I10" s="221"/>
      <c r="J10" s="201" t="s">
        <v>382</v>
      </c>
      <c r="K10" s="222"/>
      <c r="L10" s="223" t="s">
        <v>399</v>
      </c>
      <c r="M10" s="196" t="s">
        <v>23</v>
      </c>
      <c r="N10" s="224" t="s">
        <v>400</v>
      </c>
      <c r="O10" s="832" t="s">
        <v>401</v>
      </c>
      <c r="P10" s="573">
        <v>0</v>
      </c>
      <c r="Q10" s="177">
        <v>5</v>
      </c>
      <c r="R10" s="177">
        <v>20</v>
      </c>
      <c r="S10" s="177"/>
      <c r="T10" s="1088">
        <v>188000</v>
      </c>
      <c r="U10" s="990"/>
      <c r="V10" s="177" t="s">
        <v>402</v>
      </c>
      <c r="W10" s="225"/>
      <c r="X10" s="226"/>
      <c r="Y10" s="825" t="s">
        <v>382</v>
      </c>
    </row>
    <row r="11" spans="1:25" s="16" customFormat="1" ht="17.100000000000001" customHeight="1">
      <c r="A11" s="45"/>
      <c r="B11" s="550" t="s">
        <v>434</v>
      </c>
      <c r="C11" s="199">
        <v>0</v>
      </c>
      <c r="D11" s="199">
        <v>39</v>
      </c>
      <c r="E11" s="199">
        <v>33</v>
      </c>
      <c r="F11" s="199">
        <v>0</v>
      </c>
      <c r="G11" s="199">
        <v>68</v>
      </c>
      <c r="H11" s="200">
        <v>140</v>
      </c>
      <c r="I11" s="201" t="s">
        <v>382</v>
      </c>
      <c r="J11" s="202"/>
      <c r="K11" s="203"/>
      <c r="L11" s="204" t="s">
        <v>414</v>
      </c>
      <c r="M11" s="202" t="s">
        <v>23</v>
      </c>
      <c r="N11" s="227" t="s">
        <v>415</v>
      </c>
      <c r="O11" s="831" t="s">
        <v>416</v>
      </c>
      <c r="P11" s="838" t="s">
        <v>411</v>
      </c>
      <c r="Q11" s="139" t="s">
        <v>411</v>
      </c>
      <c r="R11" s="139" t="s">
        <v>411</v>
      </c>
      <c r="S11" s="139" t="s">
        <v>411</v>
      </c>
      <c r="T11" s="1089" t="s">
        <v>411</v>
      </c>
      <c r="U11" s="1090"/>
      <c r="V11" s="139" t="s">
        <v>411</v>
      </c>
      <c r="W11" s="228" t="s">
        <v>411</v>
      </c>
      <c r="X11" s="141" t="s">
        <v>411</v>
      </c>
      <c r="Y11" s="826" t="s">
        <v>411</v>
      </c>
    </row>
    <row r="12" spans="1:25" s="16" customFormat="1" ht="17.100000000000001" customHeight="1">
      <c r="A12" s="45"/>
      <c r="B12" s="550" t="s">
        <v>435</v>
      </c>
      <c r="C12" s="199"/>
      <c r="D12" s="199">
        <v>22</v>
      </c>
      <c r="E12" s="199">
        <v>10</v>
      </c>
      <c r="F12" s="199"/>
      <c r="G12" s="199">
        <v>34</v>
      </c>
      <c r="H12" s="200">
        <f>SUM(C12:G12)</f>
        <v>66</v>
      </c>
      <c r="I12" s="201" t="s">
        <v>382</v>
      </c>
      <c r="J12" s="202"/>
      <c r="K12" s="203"/>
      <c r="L12" s="204" t="s">
        <v>458</v>
      </c>
      <c r="M12" s="202" t="s">
        <v>23</v>
      </c>
      <c r="N12" s="205"/>
      <c r="O12" s="831" t="s">
        <v>459</v>
      </c>
      <c r="P12" s="838" t="s">
        <v>411</v>
      </c>
      <c r="Q12" s="139" t="s">
        <v>411</v>
      </c>
      <c r="R12" s="139" t="s">
        <v>411</v>
      </c>
      <c r="S12" s="139" t="s">
        <v>411</v>
      </c>
      <c r="T12" s="1089" t="s">
        <v>411</v>
      </c>
      <c r="U12" s="1090"/>
      <c r="V12" s="139" t="s">
        <v>411</v>
      </c>
      <c r="W12" s="228" t="s">
        <v>411</v>
      </c>
      <c r="X12" s="141" t="s">
        <v>411</v>
      </c>
      <c r="Y12" s="826" t="s">
        <v>411</v>
      </c>
    </row>
    <row r="13" spans="1:25" s="16" customFormat="1" ht="17.100000000000001" customHeight="1">
      <c r="A13" s="45"/>
      <c r="B13" s="550" t="s">
        <v>436</v>
      </c>
      <c r="C13" s="209">
        <v>0</v>
      </c>
      <c r="D13" s="209">
        <v>9</v>
      </c>
      <c r="E13" s="209">
        <v>11</v>
      </c>
      <c r="F13" s="209"/>
      <c r="G13" s="209">
        <v>22</v>
      </c>
      <c r="H13" s="210">
        <v>42</v>
      </c>
      <c r="I13" s="201" t="s">
        <v>382</v>
      </c>
      <c r="J13" s="211"/>
      <c r="K13" s="212"/>
      <c r="L13" s="213" t="s">
        <v>612</v>
      </c>
      <c r="M13" s="202" t="s">
        <v>23</v>
      </c>
      <c r="N13" s="214"/>
      <c r="O13" s="831" t="s">
        <v>613</v>
      </c>
      <c r="P13" s="837">
        <v>1</v>
      </c>
      <c r="Q13" s="206">
        <v>1</v>
      </c>
      <c r="R13" s="206">
        <v>1</v>
      </c>
      <c r="S13" s="206">
        <v>3</v>
      </c>
      <c r="T13" s="1080">
        <v>158900</v>
      </c>
      <c r="U13" s="1080"/>
      <c r="V13" s="207">
        <v>975</v>
      </c>
      <c r="W13" s="208" t="s">
        <v>614</v>
      </c>
      <c r="X13" s="215"/>
      <c r="Y13" s="823"/>
    </row>
    <row r="14" spans="1:25" s="16" customFormat="1" ht="17.100000000000001" customHeight="1">
      <c r="A14" s="45"/>
      <c r="B14" s="550" t="s">
        <v>437</v>
      </c>
      <c r="C14" s="199">
        <v>3</v>
      </c>
      <c r="D14" s="199">
        <v>75</v>
      </c>
      <c r="E14" s="199">
        <v>23</v>
      </c>
      <c r="F14" s="199">
        <v>47</v>
      </c>
      <c r="G14" s="199">
        <v>45</v>
      </c>
      <c r="H14" s="200">
        <f>SUM(C14:G14)</f>
        <v>193</v>
      </c>
      <c r="I14" s="201"/>
      <c r="J14" s="201" t="s">
        <v>382</v>
      </c>
      <c r="K14" s="203"/>
      <c r="L14" s="204" t="s">
        <v>497</v>
      </c>
      <c r="M14" s="202" t="s">
        <v>23</v>
      </c>
      <c r="N14" s="205" t="s">
        <v>498</v>
      </c>
      <c r="O14" s="831" t="s">
        <v>499</v>
      </c>
      <c r="P14" s="838">
        <v>3</v>
      </c>
      <c r="Q14" s="139">
        <v>2</v>
      </c>
      <c r="R14" s="139">
        <v>0</v>
      </c>
      <c r="S14" s="139">
        <v>26</v>
      </c>
      <c r="T14" s="1112">
        <v>187200</v>
      </c>
      <c r="U14" s="1113"/>
      <c r="V14" s="218"/>
      <c r="W14" s="140" t="s">
        <v>499</v>
      </c>
      <c r="X14" s="201" t="s">
        <v>382</v>
      </c>
      <c r="Y14" s="823"/>
    </row>
    <row r="15" spans="1:25" s="16" customFormat="1" ht="17.100000000000001" customHeight="1">
      <c r="A15" s="45"/>
      <c r="B15" s="550" t="s">
        <v>438</v>
      </c>
      <c r="C15" s="199">
        <v>1</v>
      </c>
      <c r="D15" s="199">
        <v>16</v>
      </c>
      <c r="E15" s="199">
        <v>8</v>
      </c>
      <c r="F15" s="199">
        <v>25</v>
      </c>
      <c r="G15" s="199">
        <v>22</v>
      </c>
      <c r="H15" s="200">
        <v>72</v>
      </c>
      <c r="I15" s="201" t="s">
        <v>382</v>
      </c>
      <c r="J15" s="202"/>
      <c r="K15" s="203"/>
      <c r="L15" s="204" t="s">
        <v>515</v>
      </c>
      <c r="M15" s="202" t="s">
        <v>23</v>
      </c>
      <c r="N15" s="205" t="s">
        <v>516</v>
      </c>
      <c r="O15" s="831" t="s">
        <v>517</v>
      </c>
      <c r="P15" s="838">
        <v>0</v>
      </c>
      <c r="Q15" s="139">
        <v>2</v>
      </c>
      <c r="R15" s="139">
        <v>0</v>
      </c>
      <c r="S15" s="139">
        <v>11</v>
      </c>
      <c r="T15" s="1086" t="s">
        <v>518</v>
      </c>
      <c r="U15" s="1113"/>
      <c r="V15" s="218"/>
      <c r="W15" s="140" t="s">
        <v>519</v>
      </c>
      <c r="X15" s="201" t="s">
        <v>382</v>
      </c>
      <c r="Y15" s="823"/>
    </row>
    <row r="16" spans="1:25" s="16" customFormat="1" ht="17.100000000000001" customHeight="1">
      <c r="A16" s="45"/>
      <c r="B16" s="550" t="s">
        <v>439</v>
      </c>
      <c r="C16" s="199">
        <v>0</v>
      </c>
      <c r="D16" s="199">
        <v>89</v>
      </c>
      <c r="E16" s="199">
        <v>16</v>
      </c>
      <c r="F16" s="199">
        <v>30</v>
      </c>
      <c r="G16" s="199">
        <v>87</v>
      </c>
      <c r="H16" s="200">
        <v>222</v>
      </c>
      <c r="I16" s="201" t="s">
        <v>382</v>
      </c>
      <c r="J16" s="202"/>
      <c r="K16" s="203"/>
      <c r="L16" s="204" t="s">
        <v>537</v>
      </c>
      <c r="M16" s="54" t="s">
        <v>23</v>
      </c>
      <c r="N16" s="205" t="s">
        <v>538</v>
      </c>
      <c r="O16" s="831" t="s">
        <v>539</v>
      </c>
      <c r="P16" s="838">
        <v>2</v>
      </c>
      <c r="Q16" s="139">
        <v>0</v>
      </c>
      <c r="R16" s="139">
        <v>8</v>
      </c>
      <c r="S16" s="139">
        <v>38</v>
      </c>
      <c r="T16" s="1112">
        <v>219600</v>
      </c>
      <c r="U16" s="1113"/>
      <c r="V16" s="278" t="s">
        <v>540</v>
      </c>
      <c r="W16" s="140" t="s">
        <v>541</v>
      </c>
      <c r="X16" s="201" t="s">
        <v>382</v>
      </c>
      <c r="Y16" s="823"/>
    </row>
    <row r="17" spans="1:25" s="16" customFormat="1" ht="17.100000000000001" customHeight="1">
      <c r="A17" s="45"/>
      <c r="B17" s="550" t="s">
        <v>440</v>
      </c>
      <c r="C17" s="199"/>
      <c r="D17" s="199">
        <v>89</v>
      </c>
      <c r="E17" s="199">
        <v>20</v>
      </c>
      <c r="F17" s="199">
        <v>97</v>
      </c>
      <c r="G17" s="199">
        <v>75</v>
      </c>
      <c r="H17" s="200">
        <f>SUM(D17:G17)</f>
        <v>281</v>
      </c>
      <c r="I17" s="201"/>
      <c r="J17" s="202"/>
      <c r="K17" s="201" t="s">
        <v>382</v>
      </c>
      <c r="L17" s="312" t="s">
        <v>755</v>
      </c>
      <c r="M17" s="202" t="s">
        <v>23</v>
      </c>
      <c r="N17" s="227" t="s">
        <v>756</v>
      </c>
      <c r="O17" s="833" t="s">
        <v>757</v>
      </c>
      <c r="P17" s="838">
        <v>10</v>
      </c>
      <c r="Q17" s="139">
        <v>1</v>
      </c>
      <c r="R17" s="139"/>
      <c r="S17" s="139">
        <v>54</v>
      </c>
      <c r="T17" s="1089">
        <v>171200</v>
      </c>
      <c r="U17" s="1090"/>
      <c r="V17" s="218"/>
      <c r="W17" s="228" t="s">
        <v>758</v>
      </c>
      <c r="X17" s="201" t="s">
        <v>382</v>
      </c>
      <c r="Y17" s="823"/>
    </row>
    <row r="18" spans="1:25" s="16" customFormat="1" ht="17.100000000000001" customHeight="1">
      <c r="A18" s="45"/>
      <c r="B18" s="550" t="s">
        <v>441</v>
      </c>
      <c r="C18" s="199">
        <v>2</v>
      </c>
      <c r="D18" s="199">
        <v>44</v>
      </c>
      <c r="E18" s="199">
        <v>0</v>
      </c>
      <c r="F18" s="199">
        <v>32</v>
      </c>
      <c r="G18" s="199">
        <v>66</v>
      </c>
      <c r="H18" s="200">
        <v>142</v>
      </c>
      <c r="I18" s="201"/>
      <c r="J18" s="201" t="s">
        <v>382</v>
      </c>
      <c r="K18" s="203"/>
      <c r="L18" s="204"/>
      <c r="M18" s="202"/>
      <c r="N18" s="204" t="s">
        <v>552</v>
      </c>
      <c r="O18" s="831" t="s">
        <v>553</v>
      </c>
      <c r="P18" s="838"/>
      <c r="Q18" s="139"/>
      <c r="R18" s="139"/>
      <c r="S18" s="139"/>
      <c r="T18" s="1112"/>
      <c r="U18" s="1113"/>
      <c r="V18" s="218"/>
      <c r="W18" s="140"/>
      <c r="X18" s="141"/>
      <c r="Y18" s="823"/>
    </row>
    <row r="19" spans="1:25" s="16" customFormat="1" ht="17.100000000000001" customHeight="1">
      <c r="A19" s="45"/>
      <c r="B19" s="550" t="s">
        <v>442</v>
      </c>
      <c r="C19" s="199">
        <v>0</v>
      </c>
      <c r="D19" s="199">
        <v>115</v>
      </c>
      <c r="E19" s="199">
        <v>83</v>
      </c>
      <c r="F19" s="199">
        <v>0</v>
      </c>
      <c r="G19" s="199">
        <v>110</v>
      </c>
      <c r="H19" s="200">
        <f>SUM(C19:G19)</f>
        <v>308</v>
      </c>
      <c r="I19" s="201" t="s">
        <v>0</v>
      </c>
      <c r="J19" s="202"/>
      <c r="K19" s="203"/>
      <c r="L19" s="204" t="s">
        <v>571</v>
      </c>
      <c r="M19" s="202" t="s">
        <v>23</v>
      </c>
      <c r="N19" s="205"/>
      <c r="O19" s="831" t="s">
        <v>572</v>
      </c>
      <c r="P19" s="838">
        <v>4</v>
      </c>
      <c r="Q19" s="139">
        <v>5</v>
      </c>
      <c r="R19" s="139">
        <v>1</v>
      </c>
      <c r="S19" s="139">
        <v>43</v>
      </c>
      <c r="T19" s="1112" t="s">
        <v>573</v>
      </c>
      <c r="U19" s="1113"/>
      <c r="V19" s="218" t="s">
        <v>574</v>
      </c>
      <c r="W19" s="140" t="s">
        <v>575</v>
      </c>
      <c r="X19" s="141"/>
      <c r="Y19" s="825" t="s">
        <v>382</v>
      </c>
    </row>
    <row r="20" spans="1:25" s="16" customFormat="1" ht="17.100000000000001" customHeight="1">
      <c r="A20" s="45"/>
      <c r="B20" s="550" t="s">
        <v>443</v>
      </c>
      <c r="C20" s="199">
        <v>5</v>
      </c>
      <c r="D20" s="199">
        <v>18</v>
      </c>
      <c r="E20" s="199">
        <v>5</v>
      </c>
      <c r="F20" s="199">
        <v>20</v>
      </c>
      <c r="G20" s="199">
        <v>13</v>
      </c>
      <c r="H20" s="200">
        <v>61</v>
      </c>
      <c r="I20" s="201" t="s">
        <v>0</v>
      </c>
      <c r="J20" s="202"/>
      <c r="K20" s="203"/>
      <c r="L20" s="204" t="s">
        <v>584</v>
      </c>
      <c r="M20" s="202" t="s">
        <v>23</v>
      </c>
      <c r="N20" s="204" t="s">
        <v>585</v>
      </c>
      <c r="O20" s="831" t="s">
        <v>586</v>
      </c>
      <c r="P20" s="838"/>
      <c r="Q20" s="139"/>
      <c r="R20" s="139"/>
      <c r="S20" s="139"/>
      <c r="T20" s="1112"/>
      <c r="U20" s="1113"/>
      <c r="V20" s="218"/>
      <c r="W20" s="140"/>
      <c r="X20" s="141"/>
      <c r="Y20" s="823"/>
    </row>
    <row r="21" spans="1:25" s="16" customFormat="1" ht="17.100000000000001" customHeight="1">
      <c r="A21" s="45"/>
      <c r="B21" s="550" t="s">
        <v>444</v>
      </c>
      <c r="C21" s="209">
        <v>3</v>
      </c>
      <c r="D21" s="209">
        <v>27</v>
      </c>
      <c r="E21" s="209">
        <v>9</v>
      </c>
      <c r="F21" s="209">
        <v>7</v>
      </c>
      <c r="G21" s="209">
        <v>21</v>
      </c>
      <c r="H21" s="210">
        <v>67</v>
      </c>
      <c r="I21" s="815" t="s">
        <v>470</v>
      </c>
      <c r="J21" s="211"/>
      <c r="K21" s="212"/>
      <c r="L21" s="213" t="s">
        <v>906</v>
      </c>
      <c r="M21" s="211" t="s">
        <v>23</v>
      </c>
      <c r="N21" s="214">
        <v>903</v>
      </c>
      <c r="O21" s="834" t="s">
        <v>907</v>
      </c>
      <c r="P21" s="837">
        <v>5</v>
      </c>
      <c r="Q21" s="206">
        <v>0</v>
      </c>
      <c r="R21" s="206">
        <v>1</v>
      </c>
      <c r="S21" s="206">
        <v>19</v>
      </c>
      <c r="T21" s="1080"/>
      <c r="U21" s="1080"/>
      <c r="V21" s="207">
        <v>903</v>
      </c>
      <c r="W21" s="207" t="s">
        <v>907</v>
      </c>
      <c r="X21" s="215"/>
      <c r="Y21" s="823" t="s">
        <v>477</v>
      </c>
    </row>
    <row r="22" spans="1:25" s="16" customFormat="1" ht="17.100000000000001" customHeight="1">
      <c r="A22" s="45"/>
      <c r="B22" s="550" t="s">
        <v>445</v>
      </c>
      <c r="C22" s="199"/>
      <c r="D22" s="199">
        <v>35</v>
      </c>
      <c r="E22" s="199">
        <v>21</v>
      </c>
      <c r="F22" s="199"/>
      <c r="G22" s="199">
        <v>9</v>
      </c>
      <c r="H22" s="200">
        <v>65</v>
      </c>
      <c r="I22" s="201"/>
      <c r="J22" s="201" t="s">
        <v>382</v>
      </c>
      <c r="K22" s="203"/>
      <c r="L22" s="204" t="s">
        <v>773</v>
      </c>
      <c r="M22" s="202" t="s">
        <v>23</v>
      </c>
      <c r="N22" s="205"/>
      <c r="O22" s="831" t="s">
        <v>774</v>
      </c>
      <c r="P22" s="837"/>
      <c r="Q22" s="206"/>
      <c r="R22" s="206"/>
      <c r="S22" s="206"/>
      <c r="T22" s="1080"/>
      <c r="U22" s="1080"/>
      <c r="V22" s="207"/>
      <c r="W22" s="207"/>
      <c r="X22" s="215"/>
      <c r="Y22" s="823"/>
    </row>
    <row r="23" spans="1:25" s="16" customFormat="1" ht="17.100000000000001" customHeight="1">
      <c r="A23" s="45"/>
      <c r="B23" s="550" t="s">
        <v>447</v>
      </c>
      <c r="C23" s="816"/>
      <c r="D23" s="816"/>
      <c r="E23" s="816"/>
      <c r="F23" s="816"/>
      <c r="G23" s="816"/>
      <c r="H23" s="817"/>
      <c r="I23" s="818"/>
      <c r="J23" s="819"/>
      <c r="K23" s="820"/>
      <c r="L23" s="814" t="s">
        <v>835</v>
      </c>
      <c r="M23" s="819"/>
      <c r="N23" s="821"/>
      <c r="O23" s="835"/>
      <c r="P23" s="839"/>
      <c r="Q23" s="290"/>
      <c r="R23" s="290"/>
      <c r="S23" s="290"/>
      <c r="T23" s="1111"/>
      <c r="U23" s="1111"/>
      <c r="V23" s="291"/>
      <c r="W23" s="292"/>
      <c r="X23" s="293"/>
      <c r="Y23" s="827"/>
    </row>
    <row r="24" spans="1:25" s="16" customFormat="1" ht="17.100000000000001" customHeight="1">
      <c r="A24" s="45"/>
      <c r="B24" s="550" t="s">
        <v>446</v>
      </c>
      <c r="C24" s="209"/>
      <c r="D24" s="209">
        <v>17</v>
      </c>
      <c r="E24" s="209"/>
      <c r="F24" s="209">
        <v>5</v>
      </c>
      <c r="G24" s="209">
        <v>9</v>
      </c>
      <c r="H24" s="210">
        <v>13</v>
      </c>
      <c r="I24" s="201" t="s">
        <v>382</v>
      </c>
      <c r="J24" s="211"/>
      <c r="K24" s="212"/>
      <c r="L24" s="213"/>
      <c r="M24" s="211" t="s">
        <v>633</v>
      </c>
      <c r="N24" s="205" t="s">
        <v>634</v>
      </c>
      <c r="O24" s="836" t="s">
        <v>633</v>
      </c>
      <c r="P24" s="837"/>
      <c r="Q24" s="206"/>
      <c r="R24" s="206"/>
      <c r="S24" s="206"/>
      <c r="T24" s="1080"/>
      <c r="U24" s="1080"/>
      <c r="V24" s="207"/>
      <c r="W24" s="207"/>
      <c r="X24" s="215"/>
      <c r="Y24" s="823"/>
    </row>
    <row r="25" spans="1:25" s="16" customFormat="1" ht="17.100000000000001" customHeight="1">
      <c r="A25" s="45"/>
      <c r="B25" s="550" t="s">
        <v>448</v>
      </c>
      <c r="C25" s="199">
        <v>0</v>
      </c>
      <c r="D25" s="199">
        <v>58</v>
      </c>
      <c r="E25" s="199">
        <v>6</v>
      </c>
      <c r="F25" s="199">
        <v>55</v>
      </c>
      <c r="G25" s="199">
        <v>184</v>
      </c>
      <c r="H25" s="199">
        <f>SUM(C25:G25)</f>
        <v>303</v>
      </c>
      <c r="I25" s="201"/>
      <c r="J25" s="202"/>
      <c r="K25" s="201" t="s">
        <v>382</v>
      </c>
      <c r="L25" s="312" t="s">
        <v>649</v>
      </c>
      <c r="M25" s="202" t="s">
        <v>23</v>
      </c>
      <c r="N25" s="227" t="s">
        <v>650</v>
      </c>
      <c r="O25" s="833" t="s">
        <v>651</v>
      </c>
      <c r="P25" s="838">
        <v>3</v>
      </c>
      <c r="Q25" s="139">
        <v>1</v>
      </c>
      <c r="R25" s="139">
        <v>4</v>
      </c>
      <c r="S25" s="139">
        <v>29</v>
      </c>
      <c r="T25" s="1112" t="s">
        <v>649</v>
      </c>
      <c r="U25" s="1112"/>
      <c r="V25" s="218" t="s">
        <v>834</v>
      </c>
      <c r="W25" s="140" t="s">
        <v>652</v>
      </c>
      <c r="X25" s="141"/>
      <c r="Y25" s="825" t="s">
        <v>382</v>
      </c>
    </row>
    <row r="26" spans="1:25" s="16" customFormat="1" ht="17.100000000000001" customHeight="1">
      <c r="A26" s="45"/>
      <c r="B26" s="550" t="s">
        <v>419</v>
      </c>
      <c r="C26" s="209"/>
      <c r="D26" s="209"/>
      <c r="E26" s="209"/>
      <c r="F26" s="209"/>
      <c r="G26" s="209"/>
      <c r="H26" s="210"/>
      <c r="I26" s="815"/>
      <c r="J26" s="211"/>
      <c r="K26" s="212"/>
      <c r="L26" s="213" t="s">
        <v>835</v>
      </c>
      <c r="M26" s="211"/>
      <c r="N26" s="214"/>
      <c r="O26" s="834"/>
      <c r="P26" s="837"/>
      <c r="Q26" s="206"/>
      <c r="R26" s="206"/>
      <c r="S26" s="206"/>
      <c r="T26" s="1080"/>
      <c r="U26" s="1080"/>
      <c r="V26" s="207"/>
      <c r="W26" s="207"/>
      <c r="X26" s="215"/>
      <c r="Y26" s="823"/>
    </row>
    <row r="27" spans="1:25" s="16" customFormat="1" ht="26.25" customHeight="1">
      <c r="A27" s="45"/>
      <c r="B27" s="550" t="s">
        <v>420</v>
      </c>
      <c r="C27" s="209">
        <v>0</v>
      </c>
      <c r="D27" s="209">
        <v>13</v>
      </c>
      <c r="E27" s="209">
        <v>0</v>
      </c>
      <c r="F27" s="209">
        <v>11</v>
      </c>
      <c r="G27" s="209">
        <v>18</v>
      </c>
      <c r="H27" s="210">
        <v>42</v>
      </c>
      <c r="I27" s="201" t="s">
        <v>382</v>
      </c>
      <c r="J27" s="211"/>
      <c r="K27" s="212"/>
      <c r="L27" s="213"/>
      <c r="M27" s="211" t="s">
        <v>669</v>
      </c>
      <c r="N27" s="214" t="s">
        <v>670</v>
      </c>
      <c r="O27" s="834" t="s">
        <v>671</v>
      </c>
      <c r="P27" s="837">
        <v>1</v>
      </c>
      <c r="Q27" s="206">
        <v>1</v>
      </c>
      <c r="R27" s="206">
        <v>0</v>
      </c>
      <c r="S27" s="206">
        <v>6</v>
      </c>
      <c r="T27" s="1115" t="s">
        <v>672</v>
      </c>
      <c r="U27" s="1115"/>
      <c r="V27" s="208" t="s">
        <v>673</v>
      </c>
      <c r="W27" s="208" t="s">
        <v>674</v>
      </c>
      <c r="X27" s="201" t="s">
        <v>382</v>
      </c>
      <c r="Y27" s="828"/>
    </row>
    <row r="28" spans="1:25" s="16" customFormat="1" ht="17.100000000000001" customHeight="1">
      <c r="A28" s="45"/>
      <c r="B28" s="550" t="s">
        <v>421</v>
      </c>
      <c r="C28" s="199"/>
      <c r="D28" s="199">
        <v>19</v>
      </c>
      <c r="E28" s="199"/>
      <c r="F28" s="199"/>
      <c r="G28" s="199">
        <v>29</v>
      </c>
      <c r="H28" s="200">
        <v>48</v>
      </c>
      <c r="I28" s="201"/>
      <c r="J28" s="202" t="s">
        <v>132</v>
      </c>
      <c r="K28" s="203"/>
      <c r="L28" s="204" t="s">
        <v>780</v>
      </c>
      <c r="M28" s="202" t="s">
        <v>267</v>
      </c>
      <c r="N28" s="205"/>
      <c r="O28" s="831" t="s">
        <v>781</v>
      </c>
      <c r="P28" s="840">
        <v>0</v>
      </c>
      <c r="Q28" s="334">
        <v>0</v>
      </c>
      <c r="R28" s="334">
        <v>0</v>
      </c>
      <c r="S28" s="334">
        <v>0</v>
      </c>
      <c r="T28" s="1116">
        <v>0</v>
      </c>
      <c r="U28" s="1117"/>
      <c r="V28" s="334">
        <v>0</v>
      </c>
      <c r="W28" s="335">
        <v>0</v>
      </c>
      <c r="X28" s="141"/>
      <c r="Y28" s="825" t="s">
        <v>382</v>
      </c>
    </row>
    <row r="29" spans="1:25" s="16" customFormat="1" ht="17.100000000000001" customHeight="1">
      <c r="A29" s="45"/>
      <c r="B29" s="550" t="s">
        <v>422</v>
      </c>
      <c r="C29" s="199">
        <v>1</v>
      </c>
      <c r="D29" s="199">
        <v>10</v>
      </c>
      <c r="E29" s="199">
        <v>2</v>
      </c>
      <c r="F29" s="199"/>
      <c r="G29" s="199">
        <v>7</v>
      </c>
      <c r="H29" s="200">
        <v>20</v>
      </c>
      <c r="I29" s="201"/>
      <c r="J29" s="202" t="s">
        <v>132</v>
      </c>
      <c r="K29" s="203"/>
      <c r="L29" s="204" t="s">
        <v>790</v>
      </c>
      <c r="M29" s="202" t="s">
        <v>23</v>
      </c>
      <c r="N29" s="205"/>
      <c r="O29" s="831" t="s">
        <v>791</v>
      </c>
      <c r="P29" s="838">
        <v>5</v>
      </c>
      <c r="Q29" s="139">
        <v>1</v>
      </c>
      <c r="R29" s="139"/>
      <c r="S29" s="139">
        <v>5</v>
      </c>
      <c r="T29" s="1112">
        <v>165000</v>
      </c>
      <c r="U29" s="1113"/>
      <c r="V29" s="218"/>
      <c r="W29" s="140" t="s">
        <v>792</v>
      </c>
      <c r="X29" s="141"/>
      <c r="Y29" s="825" t="s">
        <v>382</v>
      </c>
    </row>
    <row r="30" spans="1:25" s="16" customFormat="1" ht="22.5" customHeight="1">
      <c r="A30" s="45"/>
      <c r="B30" s="550" t="s">
        <v>423</v>
      </c>
      <c r="C30" s="199"/>
      <c r="D30" s="199">
        <v>24</v>
      </c>
      <c r="E30" s="199">
        <v>30</v>
      </c>
      <c r="F30" s="199"/>
      <c r="G30" s="199">
        <v>58</v>
      </c>
      <c r="H30" s="200">
        <v>112</v>
      </c>
      <c r="I30" s="201"/>
      <c r="J30" s="202" t="s">
        <v>470</v>
      </c>
      <c r="K30" s="203"/>
      <c r="L30" s="204" t="s">
        <v>686</v>
      </c>
      <c r="M30" s="202" t="s">
        <v>687</v>
      </c>
      <c r="N30" s="205"/>
      <c r="O30" s="831" t="s">
        <v>688</v>
      </c>
      <c r="P30" s="838">
        <v>1</v>
      </c>
      <c r="Q30" s="139">
        <v>6</v>
      </c>
      <c r="R30" s="139">
        <v>28</v>
      </c>
      <c r="S30" s="139"/>
      <c r="T30" s="1114" t="s">
        <v>689</v>
      </c>
      <c r="U30" s="1114"/>
      <c r="V30" s="218"/>
      <c r="W30" s="140" t="s">
        <v>690</v>
      </c>
      <c r="X30" s="141"/>
      <c r="Y30" s="825" t="s">
        <v>382</v>
      </c>
    </row>
    <row r="31" spans="1:25" s="16" customFormat="1" ht="24" customHeight="1">
      <c r="A31" s="45"/>
      <c r="B31" s="550" t="s">
        <v>424</v>
      </c>
      <c r="C31" s="209">
        <v>0</v>
      </c>
      <c r="D31" s="209">
        <v>8</v>
      </c>
      <c r="E31" s="209">
        <v>6</v>
      </c>
      <c r="F31" s="209">
        <v>0</v>
      </c>
      <c r="G31" s="209">
        <v>3</v>
      </c>
      <c r="H31" s="210">
        <v>17</v>
      </c>
      <c r="I31" s="201" t="s">
        <v>382</v>
      </c>
      <c r="J31" s="211"/>
      <c r="K31" s="212"/>
      <c r="L31" s="213" t="s">
        <v>704</v>
      </c>
      <c r="M31" s="211" t="s">
        <v>705</v>
      </c>
      <c r="N31" s="214"/>
      <c r="O31" s="834" t="s">
        <v>706</v>
      </c>
      <c r="P31" s="837">
        <v>4</v>
      </c>
      <c r="Q31" s="206">
        <v>5</v>
      </c>
      <c r="R31" s="206">
        <v>0</v>
      </c>
      <c r="S31" s="206">
        <v>28</v>
      </c>
      <c r="T31" s="1115" t="s">
        <v>707</v>
      </c>
      <c r="U31" s="1115"/>
      <c r="V31" s="207"/>
      <c r="W31" s="208" t="s">
        <v>708</v>
      </c>
      <c r="X31" s="201" t="s">
        <v>382</v>
      </c>
      <c r="Y31" s="823"/>
    </row>
    <row r="32" spans="1:25" s="16" customFormat="1" ht="23.25" customHeight="1">
      <c r="A32" s="45"/>
      <c r="B32" s="550" t="s">
        <v>425</v>
      </c>
      <c r="C32" s="199"/>
      <c r="D32" s="199">
        <v>38</v>
      </c>
      <c r="E32" s="199"/>
      <c r="F32" s="199">
        <v>10</v>
      </c>
      <c r="G32" s="199">
        <v>94</v>
      </c>
      <c r="H32" s="200">
        <v>142</v>
      </c>
      <c r="I32" s="201"/>
      <c r="J32" s="201" t="s">
        <v>382</v>
      </c>
      <c r="K32" s="203"/>
      <c r="L32" s="204"/>
      <c r="M32" s="202"/>
      <c r="N32" s="205" t="s">
        <v>717</v>
      </c>
      <c r="O32" s="831" t="s">
        <v>718</v>
      </c>
      <c r="P32" s="838">
        <v>8</v>
      </c>
      <c r="Q32" s="139">
        <v>0</v>
      </c>
      <c r="R32" s="139">
        <v>0</v>
      </c>
      <c r="S32" s="139">
        <v>50</v>
      </c>
      <c r="T32" s="1112"/>
      <c r="U32" s="1113"/>
      <c r="V32" s="204"/>
      <c r="W32" s="204" t="s">
        <v>718</v>
      </c>
      <c r="X32" s="201" t="s">
        <v>382</v>
      </c>
      <c r="Y32" s="823"/>
    </row>
    <row r="33" spans="1:25" s="16" customFormat="1" ht="17.100000000000001" customHeight="1">
      <c r="A33" s="45"/>
      <c r="B33" s="550" t="s">
        <v>426</v>
      </c>
      <c r="C33" s="199"/>
      <c r="D33" s="199">
        <v>20</v>
      </c>
      <c r="E33" s="199"/>
      <c r="F33" s="199">
        <v>2</v>
      </c>
      <c r="G33" s="199">
        <v>35</v>
      </c>
      <c r="H33" s="200">
        <v>57</v>
      </c>
      <c r="I33" s="201"/>
      <c r="J33" s="202"/>
      <c r="K33" s="201" t="s">
        <v>382</v>
      </c>
      <c r="L33" s="204"/>
      <c r="M33" s="202"/>
      <c r="N33" s="227" t="s">
        <v>730</v>
      </c>
      <c r="O33" s="833" t="s">
        <v>731</v>
      </c>
      <c r="P33" s="838">
        <v>2</v>
      </c>
      <c r="Q33" s="139"/>
      <c r="R33" s="139"/>
      <c r="S33" s="139">
        <v>9</v>
      </c>
      <c r="T33" s="1112"/>
      <c r="U33" s="1113"/>
      <c r="V33" s="218"/>
      <c r="W33" s="312" t="s">
        <v>731</v>
      </c>
      <c r="X33" s="201" t="s">
        <v>382</v>
      </c>
      <c r="Y33" s="823"/>
    </row>
    <row r="34" spans="1:25" s="16" customFormat="1" ht="17.100000000000001" customHeight="1">
      <c r="A34" s="45"/>
      <c r="B34" s="550" t="s">
        <v>427</v>
      </c>
      <c r="C34" s="209"/>
      <c r="D34" s="209"/>
      <c r="E34" s="209"/>
      <c r="F34" s="209"/>
      <c r="G34" s="209"/>
      <c r="H34" s="210"/>
      <c r="I34" s="815"/>
      <c r="J34" s="211"/>
      <c r="K34" s="212"/>
      <c r="L34" s="213"/>
      <c r="M34" s="211"/>
      <c r="N34" s="214"/>
      <c r="O34" s="834"/>
      <c r="P34" s="837"/>
      <c r="Q34" s="206"/>
      <c r="R34" s="206"/>
      <c r="S34" s="206"/>
      <c r="T34" s="1080"/>
      <c r="U34" s="1080"/>
      <c r="V34" s="207"/>
      <c r="W34" s="207"/>
      <c r="X34" s="215"/>
      <c r="Y34" s="823"/>
    </row>
    <row r="35" spans="1:25" s="17" customFormat="1" ht="17.100000000000001" customHeight="1">
      <c r="A35" s="45"/>
      <c r="B35" s="550" t="s">
        <v>428</v>
      </c>
      <c r="C35" s="1320" t="s">
        <v>940</v>
      </c>
      <c r="D35" s="1321"/>
      <c r="E35" s="1321"/>
      <c r="F35" s="1321"/>
      <c r="G35" s="1321"/>
      <c r="H35" s="1321"/>
      <c r="I35" s="1321"/>
      <c r="J35" s="1321"/>
      <c r="K35" s="1322"/>
      <c r="L35" s="1312"/>
      <c r="M35" s="1311"/>
      <c r="N35" s="1313"/>
      <c r="O35" s="1314"/>
      <c r="P35" s="838"/>
      <c r="Q35" s="910"/>
      <c r="R35" s="910"/>
      <c r="S35" s="910"/>
      <c r="T35" s="1089"/>
      <c r="U35" s="1089"/>
      <c r="V35" s="909"/>
      <c r="W35" s="909"/>
      <c r="X35" s="215"/>
      <c r="Y35" s="823"/>
    </row>
    <row r="36" spans="1:25" s="17" customFormat="1" ht="17.100000000000001" customHeight="1" thickBot="1">
      <c r="A36" s="45"/>
      <c r="B36" s="829"/>
      <c r="C36" s="1315">
        <f>SUM(C6:C35)</f>
        <v>20</v>
      </c>
      <c r="D36" s="1419">
        <f t="shared" ref="D36:S36" si="0">SUM(D6:D35)</f>
        <v>1007</v>
      </c>
      <c r="E36" s="1419">
        <f t="shared" si="0"/>
        <v>405</v>
      </c>
      <c r="F36" s="1419">
        <f t="shared" si="0"/>
        <v>465</v>
      </c>
      <c r="G36" s="1419">
        <f t="shared" si="0"/>
        <v>1268</v>
      </c>
      <c r="H36" s="1419">
        <f t="shared" si="0"/>
        <v>3145</v>
      </c>
      <c r="I36" s="1315">
        <f t="shared" ref="I36:K36" si="1">COUNTIF(I6:I35,"○")</f>
        <v>11</v>
      </c>
      <c r="J36" s="1315">
        <f t="shared" si="1"/>
        <v>5</v>
      </c>
      <c r="K36" s="1315">
        <f t="shared" si="1"/>
        <v>4</v>
      </c>
      <c r="L36" s="1315"/>
      <c r="M36" s="1315"/>
      <c r="N36" s="1315"/>
      <c r="O36" s="1316"/>
      <c r="P36" s="1317">
        <f t="shared" si="0"/>
        <v>57</v>
      </c>
      <c r="Q36" s="1315">
        <f t="shared" si="0"/>
        <v>33</v>
      </c>
      <c r="R36" s="1315">
        <f t="shared" si="0"/>
        <v>77</v>
      </c>
      <c r="S36" s="1315">
        <f t="shared" si="0"/>
        <v>341</v>
      </c>
      <c r="T36" s="1318"/>
      <c r="U36" s="1318"/>
      <c r="V36" s="1315"/>
      <c r="W36" s="1315"/>
      <c r="X36" s="1315">
        <f t="shared" ref="X36:Y36" si="2">COUNTIF(X6:X35,"○")</f>
        <v>9</v>
      </c>
      <c r="Y36" s="1319">
        <f t="shared" si="2"/>
        <v>7</v>
      </c>
    </row>
    <row r="37" spans="1:25" ht="12" customHeight="1">
      <c r="B37" s="66" t="s">
        <v>195</v>
      </c>
      <c r="C37" s="66"/>
      <c r="D37" s="66"/>
      <c r="E37" s="66"/>
      <c r="F37" s="66"/>
      <c r="G37" s="66"/>
      <c r="H37" s="66"/>
      <c r="I37" s="66"/>
      <c r="J37" s="66"/>
      <c r="K37" s="66"/>
      <c r="L37" s="66"/>
      <c r="M37" s="66" t="s">
        <v>900</v>
      </c>
      <c r="N37" s="66"/>
      <c r="O37" s="66"/>
      <c r="P37" s="66"/>
      <c r="Q37" s="66"/>
      <c r="R37" s="66"/>
      <c r="S37" s="66"/>
      <c r="T37" s="66"/>
      <c r="U37" s="66"/>
      <c r="V37" s="66"/>
      <c r="W37" s="66"/>
    </row>
    <row r="39" spans="1:25">
      <c r="H39" s="1320"/>
      <c r="I39" s="1321"/>
      <c r="J39" s="1321"/>
      <c r="K39" s="1321"/>
      <c r="L39" s="1321"/>
      <c r="M39" s="1321"/>
      <c r="N39" s="1321"/>
      <c r="O39" s="1321"/>
      <c r="P39" s="1322"/>
    </row>
  </sheetData>
  <mergeCells count="60">
    <mergeCell ref="C35:K35"/>
    <mergeCell ref="H39:P39"/>
    <mergeCell ref="T36:U36"/>
    <mergeCell ref="T34:U34"/>
    <mergeCell ref="T35:U35"/>
    <mergeCell ref="T8:U8"/>
    <mergeCell ref="T29:U29"/>
    <mergeCell ref="T30:U30"/>
    <mergeCell ref="T31:U31"/>
    <mergeCell ref="T32:U32"/>
    <mergeCell ref="T33:U33"/>
    <mergeCell ref="T24:U24"/>
    <mergeCell ref="T25:U25"/>
    <mergeCell ref="T26:U26"/>
    <mergeCell ref="T27:U27"/>
    <mergeCell ref="T28:U28"/>
    <mergeCell ref="T19:U19"/>
    <mergeCell ref="T20:U20"/>
    <mergeCell ref="T23:U23"/>
    <mergeCell ref="T14:U14"/>
    <mergeCell ref="T15:U15"/>
    <mergeCell ref="T16:U16"/>
    <mergeCell ref="T17:U17"/>
    <mergeCell ref="T18:U18"/>
    <mergeCell ref="B2:B5"/>
    <mergeCell ref="C2:O2"/>
    <mergeCell ref="I3:O3"/>
    <mergeCell ref="P3:S3"/>
    <mergeCell ref="R4:R5"/>
    <mergeCell ref="C4:C5"/>
    <mergeCell ref="D4:D5"/>
    <mergeCell ref="E4:E5"/>
    <mergeCell ref="F4:F5"/>
    <mergeCell ref="P2:Y2"/>
    <mergeCell ref="X3:Y3"/>
    <mergeCell ref="G4:G5"/>
    <mergeCell ref="I4:K4"/>
    <mergeCell ref="C3:H3"/>
    <mergeCell ref="L4:M4"/>
    <mergeCell ref="N4:N5"/>
    <mergeCell ref="H4:H5"/>
    <mergeCell ref="T9:U9"/>
    <mergeCell ref="T10:U10"/>
    <mergeCell ref="T11:U11"/>
    <mergeCell ref="T12:U12"/>
    <mergeCell ref="O4:O5"/>
    <mergeCell ref="P4:P5"/>
    <mergeCell ref="Q4:Q5"/>
    <mergeCell ref="T6:U6"/>
    <mergeCell ref="T7:U7"/>
    <mergeCell ref="S4:S5"/>
    <mergeCell ref="T13:U13"/>
    <mergeCell ref="T22:U22"/>
    <mergeCell ref="T3:W3"/>
    <mergeCell ref="Y4:Y5"/>
    <mergeCell ref="V4:V5"/>
    <mergeCell ref="W4:W5"/>
    <mergeCell ref="X4:X5"/>
    <mergeCell ref="T4:U5"/>
    <mergeCell ref="T21:U21"/>
  </mergeCells>
  <phoneticPr fontId="9" type="noConversion"/>
  <pageMargins left="0.55000000000000004" right="7.874015748031496E-2" top="0.24" bottom="0.15748031496062992" header="0.41" footer="0.24"/>
  <pageSetup paperSize="9" scale="81" orientation="landscape"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O38"/>
  <sheetViews>
    <sheetView topLeftCell="A19" zoomScale="75" zoomScaleNormal="75" workbookViewId="0">
      <selection activeCell="C26" sqref="C26"/>
    </sheetView>
  </sheetViews>
  <sheetFormatPr defaultColWidth="8.875" defaultRowHeight="13.5"/>
  <cols>
    <col min="1" max="1" width="10.125" style="18" customWidth="1"/>
    <col min="2" max="2" width="15.875" style="18" customWidth="1"/>
    <col min="3" max="3" width="14.75" style="18" customWidth="1"/>
    <col min="4" max="4" width="7.625" style="18" customWidth="1"/>
    <col min="5" max="5" width="10.375" style="18" customWidth="1"/>
    <col min="6" max="6" width="45.875" style="19" customWidth="1"/>
    <col min="7" max="14" width="3.625" style="18" customWidth="1"/>
    <col min="15" max="15" width="11" style="18" customWidth="1"/>
    <col min="16" max="16384" width="8.875" style="18"/>
  </cols>
  <sheetData>
    <row r="1" spans="1:15" ht="20.25" customHeight="1">
      <c r="A1" s="1131" t="s">
        <v>363</v>
      </c>
      <c r="B1" s="1131"/>
      <c r="C1" s="1131"/>
      <c r="D1" s="122"/>
      <c r="E1" s="170"/>
      <c r="F1" s="1143" t="s">
        <v>857</v>
      </c>
      <c r="G1" s="1144"/>
      <c r="H1" s="1144"/>
      <c r="I1" s="1144"/>
      <c r="J1" s="1144"/>
      <c r="K1" s="1144"/>
      <c r="L1" s="1144"/>
      <c r="M1" s="1144"/>
      <c r="N1" s="1144"/>
      <c r="O1" s="1144"/>
    </row>
    <row r="2" spans="1:15" ht="15" customHeight="1">
      <c r="A2" s="122" t="s">
        <v>326</v>
      </c>
      <c r="B2" s="122"/>
      <c r="C2" s="122"/>
      <c r="D2" s="122"/>
      <c r="E2" s="122"/>
      <c r="F2" s="1145"/>
      <c r="G2" s="1145"/>
      <c r="H2" s="1145"/>
      <c r="I2" s="1145"/>
      <c r="J2" s="1145"/>
      <c r="K2" s="1145"/>
      <c r="L2" s="1145"/>
      <c r="M2" s="1145"/>
      <c r="N2" s="1145"/>
      <c r="O2" s="1145"/>
    </row>
    <row r="3" spans="1:15" ht="29.25" customHeight="1">
      <c r="A3" s="1132" t="s">
        <v>375</v>
      </c>
      <c r="B3" s="1130" t="s">
        <v>335</v>
      </c>
      <c r="C3" s="1130"/>
      <c r="D3" s="1130" t="s">
        <v>322</v>
      </c>
      <c r="E3" s="1130"/>
      <c r="F3" s="1118" t="s">
        <v>321</v>
      </c>
      <c r="G3" s="1119" t="s">
        <v>851</v>
      </c>
      <c r="H3" s="1120"/>
      <c r="I3" s="1120"/>
      <c r="J3" s="1120"/>
      <c r="K3" s="1120"/>
      <c r="L3" s="1120"/>
      <c r="M3" s="1120"/>
      <c r="N3" s="1120"/>
      <c r="O3" s="1121"/>
    </row>
    <row r="4" spans="1:15" ht="3" customHeight="1">
      <c r="A4" s="1132"/>
      <c r="B4" s="1130"/>
      <c r="C4" s="1130"/>
      <c r="D4" s="1130"/>
      <c r="E4" s="1130"/>
      <c r="F4" s="1118"/>
      <c r="G4" s="1122"/>
      <c r="H4" s="1123"/>
      <c r="I4" s="1123"/>
      <c r="J4" s="1123"/>
      <c r="K4" s="1123"/>
      <c r="L4" s="1123"/>
      <c r="M4" s="1123"/>
      <c r="N4" s="1123"/>
      <c r="O4" s="1124"/>
    </row>
    <row r="5" spans="1:15" ht="21.75" customHeight="1">
      <c r="A5" s="1132"/>
      <c r="B5" s="1129" t="s">
        <v>316</v>
      </c>
      <c r="C5" s="1129" t="s">
        <v>315</v>
      </c>
      <c r="D5" s="1130"/>
      <c r="E5" s="1130"/>
      <c r="F5" s="1118"/>
      <c r="G5" s="1128" t="s">
        <v>327</v>
      </c>
      <c r="H5" s="1128" t="s">
        <v>253</v>
      </c>
      <c r="I5" s="1125" t="s">
        <v>317</v>
      </c>
      <c r="J5" s="1125" t="s">
        <v>318</v>
      </c>
      <c r="K5" s="1125" t="s">
        <v>364</v>
      </c>
      <c r="L5" s="1125" t="s">
        <v>319</v>
      </c>
      <c r="M5" s="1125" t="s">
        <v>320</v>
      </c>
      <c r="N5" s="417" t="s">
        <v>377</v>
      </c>
      <c r="O5" s="1127" t="s">
        <v>378</v>
      </c>
    </row>
    <row r="6" spans="1:15" ht="131.25" customHeight="1">
      <c r="A6" s="1132"/>
      <c r="B6" s="1129"/>
      <c r="C6" s="1129"/>
      <c r="D6" s="1130"/>
      <c r="E6" s="1130"/>
      <c r="F6" s="1118"/>
      <c r="G6" s="1128"/>
      <c r="H6" s="1128"/>
      <c r="I6" s="1126"/>
      <c r="J6" s="1126"/>
      <c r="K6" s="1126"/>
      <c r="L6" s="1126"/>
      <c r="M6" s="1126"/>
      <c r="N6" s="418" t="s">
        <v>379</v>
      </c>
      <c r="O6" s="1127"/>
    </row>
    <row r="7" spans="1:15" s="56" customFormat="1" ht="39" customHeight="1">
      <c r="A7" s="198" t="s">
        <v>429</v>
      </c>
      <c r="B7" s="134" t="s">
        <v>744</v>
      </c>
      <c r="C7" s="134">
        <v>0.64800000000000002</v>
      </c>
      <c r="D7" s="1136" t="s">
        <v>842</v>
      </c>
      <c r="E7" s="1136"/>
      <c r="F7" s="175" t="s">
        <v>745</v>
      </c>
      <c r="G7" s="135" t="s">
        <v>848</v>
      </c>
      <c r="H7" s="135"/>
      <c r="I7" s="135"/>
      <c r="J7" s="135"/>
      <c r="K7" s="135"/>
      <c r="L7" s="135" t="s">
        <v>848</v>
      </c>
      <c r="M7" s="135"/>
      <c r="N7" s="135" t="s">
        <v>848</v>
      </c>
      <c r="O7" s="135"/>
    </row>
    <row r="8" spans="1:15" s="56" customFormat="1" ht="40.5" customHeight="1">
      <c r="A8" s="198" t="s">
        <v>430</v>
      </c>
      <c r="B8" s="134" t="s">
        <v>380</v>
      </c>
      <c r="C8" s="136">
        <v>0.72660000000000002</v>
      </c>
      <c r="D8" s="1136" t="s">
        <v>843</v>
      </c>
      <c r="E8" s="1136"/>
      <c r="F8" s="175" t="s">
        <v>381</v>
      </c>
      <c r="G8" s="135" t="s">
        <v>848</v>
      </c>
      <c r="H8" s="135"/>
      <c r="I8" s="135"/>
      <c r="J8" s="135"/>
      <c r="K8" s="135" t="s">
        <v>848</v>
      </c>
      <c r="L8" s="135" t="s">
        <v>848</v>
      </c>
      <c r="M8" s="135"/>
      <c r="N8" s="135"/>
      <c r="O8" s="135"/>
    </row>
    <row r="9" spans="1:15" s="56" customFormat="1" ht="38.25" customHeight="1">
      <c r="A9" s="578" t="s">
        <v>431</v>
      </c>
      <c r="B9" s="521"/>
      <c r="C9" s="613"/>
      <c r="D9" s="1137" t="s">
        <v>924</v>
      </c>
      <c r="E9" s="1137"/>
      <c r="F9" s="614" t="s">
        <v>925</v>
      </c>
      <c r="G9" s="615" t="s">
        <v>477</v>
      </c>
      <c r="H9" s="615" t="s">
        <v>477</v>
      </c>
      <c r="I9" s="615"/>
      <c r="J9" s="615"/>
      <c r="K9" s="615"/>
      <c r="L9" s="615"/>
      <c r="M9" s="615"/>
      <c r="N9" s="615" t="s">
        <v>477</v>
      </c>
      <c r="O9" s="615"/>
    </row>
    <row r="10" spans="1:15" s="56" customFormat="1" ht="33.75" customHeight="1">
      <c r="A10" s="198" t="s">
        <v>432</v>
      </c>
      <c r="B10" s="134" t="s">
        <v>389</v>
      </c>
      <c r="C10" s="136">
        <v>0.69579999999999997</v>
      </c>
      <c r="D10" s="1133" t="s">
        <v>390</v>
      </c>
      <c r="E10" s="1133"/>
      <c r="F10" s="416" t="s">
        <v>391</v>
      </c>
      <c r="G10" s="135" t="s">
        <v>848</v>
      </c>
      <c r="H10" s="135"/>
      <c r="I10" s="135"/>
      <c r="J10" s="135"/>
      <c r="K10" s="135"/>
      <c r="L10" s="135"/>
      <c r="M10" s="135"/>
      <c r="N10" s="135" t="s">
        <v>848</v>
      </c>
      <c r="O10" s="135"/>
    </row>
    <row r="11" spans="1:15" s="56" customFormat="1" ht="20.25" customHeight="1">
      <c r="A11" s="198" t="s">
        <v>433</v>
      </c>
      <c r="B11" s="134" t="s">
        <v>403</v>
      </c>
      <c r="C11" s="136">
        <v>0.6573</v>
      </c>
      <c r="D11" s="1134" t="s">
        <v>404</v>
      </c>
      <c r="E11" s="1135"/>
      <c r="F11" s="175" t="s">
        <v>405</v>
      </c>
      <c r="G11" s="135" t="s">
        <v>848</v>
      </c>
      <c r="H11" s="135" t="s">
        <v>848</v>
      </c>
      <c r="I11" s="135" t="s">
        <v>848</v>
      </c>
      <c r="J11" s="135"/>
      <c r="K11" s="135"/>
      <c r="L11" s="135"/>
      <c r="M11" s="135"/>
      <c r="N11" s="135"/>
      <c r="O11" s="135"/>
    </row>
    <row r="12" spans="1:15" s="56" customFormat="1" ht="23.25" customHeight="1">
      <c r="A12" s="198" t="s">
        <v>434</v>
      </c>
      <c r="B12" s="134" t="s">
        <v>485</v>
      </c>
      <c r="C12" s="136">
        <v>0.6401</v>
      </c>
      <c r="D12" s="1136" t="s">
        <v>486</v>
      </c>
      <c r="E12" s="1136"/>
      <c r="F12" s="175" t="s">
        <v>411</v>
      </c>
      <c r="G12" s="135" t="s">
        <v>848</v>
      </c>
      <c r="H12" s="135" t="s">
        <v>848</v>
      </c>
      <c r="I12" s="135" t="s">
        <v>848</v>
      </c>
      <c r="J12" s="135"/>
      <c r="K12" s="135"/>
      <c r="L12" s="135"/>
      <c r="M12" s="135"/>
      <c r="N12" s="135"/>
      <c r="O12" s="135"/>
    </row>
    <row r="13" spans="1:15" s="56" customFormat="1" ht="36.75" customHeight="1">
      <c r="A13" s="239" t="s">
        <v>435</v>
      </c>
      <c r="B13" s="134" t="s">
        <v>460</v>
      </c>
      <c r="C13" s="136">
        <v>0.58899999999999997</v>
      </c>
      <c r="D13" s="1136" t="s">
        <v>852</v>
      </c>
      <c r="E13" s="1136"/>
      <c r="F13" s="175" t="s">
        <v>461</v>
      </c>
      <c r="G13" s="135" t="s">
        <v>848</v>
      </c>
      <c r="H13" s="135"/>
      <c r="I13" s="135" t="s">
        <v>848</v>
      </c>
      <c r="J13" s="135"/>
      <c r="K13" s="135"/>
      <c r="L13" s="135"/>
      <c r="M13" s="135"/>
      <c r="N13" s="135" t="s">
        <v>848</v>
      </c>
      <c r="O13" s="135"/>
    </row>
    <row r="14" spans="1:15" s="56" customFormat="1" ht="20.25" customHeight="1">
      <c r="A14" s="198" t="s">
        <v>436</v>
      </c>
      <c r="B14" s="134" t="s">
        <v>615</v>
      </c>
      <c r="C14" s="136">
        <v>0.60589999999999999</v>
      </c>
      <c r="D14" s="1136" t="s">
        <v>616</v>
      </c>
      <c r="E14" s="1136"/>
      <c r="F14" s="175" t="s">
        <v>617</v>
      </c>
      <c r="G14" s="135" t="s">
        <v>848</v>
      </c>
      <c r="H14" s="135"/>
      <c r="I14" s="135"/>
      <c r="J14" s="135"/>
      <c r="K14" s="135" t="s">
        <v>848</v>
      </c>
      <c r="L14" s="135"/>
      <c r="M14" s="135" t="s">
        <v>848</v>
      </c>
      <c r="N14" s="135"/>
      <c r="O14" s="135"/>
    </row>
    <row r="15" spans="1:15" s="56" customFormat="1" ht="15.75" customHeight="1">
      <c r="A15" s="198" t="s">
        <v>437</v>
      </c>
      <c r="B15" s="134" t="s">
        <v>500</v>
      </c>
      <c r="C15" s="520">
        <f>126605/196919</f>
        <v>0.64292932627120791</v>
      </c>
      <c r="D15" s="1138" t="s">
        <v>501</v>
      </c>
      <c r="E15" s="1139"/>
      <c r="F15" s="175" t="s">
        <v>502</v>
      </c>
      <c r="G15" s="135" t="s">
        <v>848</v>
      </c>
      <c r="H15" s="135" t="s">
        <v>848</v>
      </c>
      <c r="I15" s="135"/>
      <c r="J15" s="135"/>
      <c r="K15" s="135"/>
      <c r="L15" s="135"/>
      <c r="M15" s="135"/>
      <c r="N15" s="135" t="s">
        <v>0</v>
      </c>
      <c r="O15" s="135"/>
    </row>
    <row r="16" spans="1:15" s="56" customFormat="1" ht="53.25" customHeight="1">
      <c r="A16" s="198" t="s">
        <v>438</v>
      </c>
      <c r="B16" s="134" t="s">
        <v>520</v>
      </c>
      <c r="C16" s="260">
        <f>31869/49463</f>
        <v>0.64429977963326124</v>
      </c>
      <c r="D16" s="1135" t="s">
        <v>521</v>
      </c>
      <c r="E16" s="1135"/>
      <c r="F16" s="280" t="s">
        <v>522</v>
      </c>
      <c r="G16" s="135"/>
      <c r="H16" s="135" t="s">
        <v>848</v>
      </c>
      <c r="I16" s="135"/>
      <c r="J16" s="135"/>
      <c r="K16" s="135"/>
      <c r="L16" s="135"/>
      <c r="M16" s="135" t="s">
        <v>848</v>
      </c>
      <c r="N16" s="135" t="s">
        <v>848</v>
      </c>
      <c r="O16" s="135"/>
    </row>
    <row r="17" spans="1:15" s="56" customFormat="1" ht="72.75" customHeight="1">
      <c r="A17" s="198" t="s">
        <v>439</v>
      </c>
      <c r="B17" s="134" t="s">
        <v>542</v>
      </c>
      <c r="C17" s="136">
        <v>0.66</v>
      </c>
      <c r="D17" s="1135" t="s">
        <v>849</v>
      </c>
      <c r="E17" s="1135"/>
      <c r="F17" s="527" t="s">
        <v>856</v>
      </c>
      <c r="G17" s="135" t="s">
        <v>848</v>
      </c>
      <c r="H17" s="135"/>
      <c r="I17" s="135"/>
      <c r="J17" s="135"/>
      <c r="K17" s="135" t="s">
        <v>848</v>
      </c>
      <c r="L17" s="135"/>
      <c r="M17" s="135"/>
      <c r="N17" s="135" t="s">
        <v>848</v>
      </c>
      <c r="O17" s="135"/>
    </row>
    <row r="18" spans="1:15" s="56" customFormat="1" ht="36" customHeight="1">
      <c r="A18" s="198" t="s">
        <v>440</v>
      </c>
      <c r="B18" s="521" t="s">
        <v>759</v>
      </c>
      <c r="C18" s="325">
        <f>SUM(59155/87794)</f>
        <v>0.67379319771282775</v>
      </c>
      <c r="D18" s="1136" t="s">
        <v>760</v>
      </c>
      <c r="E18" s="1136"/>
      <c r="F18" s="175" t="s">
        <v>761</v>
      </c>
      <c r="G18" s="135" t="s">
        <v>848</v>
      </c>
      <c r="H18" s="135"/>
      <c r="I18" s="135" t="s">
        <v>848</v>
      </c>
      <c r="J18" s="135"/>
      <c r="K18" s="135"/>
      <c r="L18" s="135"/>
      <c r="M18" s="135"/>
      <c r="N18" s="135" t="s">
        <v>132</v>
      </c>
      <c r="O18" s="135"/>
    </row>
    <row r="19" spans="1:15" s="56" customFormat="1" ht="30" customHeight="1">
      <c r="A19" s="198" t="s">
        <v>441</v>
      </c>
      <c r="B19" s="522" t="s">
        <v>554</v>
      </c>
      <c r="C19" s="136">
        <v>0.67400000000000004</v>
      </c>
      <c r="D19" s="1136" t="s">
        <v>555</v>
      </c>
      <c r="E19" s="1136"/>
      <c r="F19" s="175" t="s">
        <v>556</v>
      </c>
      <c r="G19" s="135"/>
      <c r="H19" s="135"/>
      <c r="I19" s="135"/>
      <c r="J19" s="135"/>
      <c r="K19" s="135" t="s">
        <v>848</v>
      </c>
      <c r="L19" s="135"/>
      <c r="M19" s="135"/>
      <c r="N19" s="135" t="s">
        <v>848</v>
      </c>
      <c r="O19" s="135" t="s">
        <v>132</v>
      </c>
    </row>
    <row r="20" spans="1:15" s="56" customFormat="1" ht="63.75" customHeight="1">
      <c r="A20" s="198" t="s">
        <v>442</v>
      </c>
      <c r="B20" s="134" t="s">
        <v>576</v>
      </c>
      <c r="C20" s="136">
        <v>0.64900000000000002</v>
      </c>
      <c r="D20" s="1142" t="s">
        <v>577</v>
      </c>
      <c r="E20" s="1142"/>
      <c r="F20" s="280" t="s">
        <v>844</v>
      </c>
      <c r="G20" s="135" t="s">
        <v>848</v>
      </c>
      <c r="H20" s="135"/>
      <c r="I20" s="135"/>
      <c r="J20" s="135"/>
      <c r="K20" s="135"/>
      <c r="L20" s="135"/>
      <c r="M20" s="135"/>
      <c r="N20" s="135"/>
      <c r="O20" s="280" t="s">
        <v>840</v>
      </c>
    </row>
    <row r="21" spans="1:15" s="56" customFormat="1" ht="19.5" customHeight="1">
      <c r="A21" s="198" t="s">
        <v>443</v>
      </c>
      <c r="B21" s="523" t="s">
        <v>587</v>
      </c>
      <c r="C21" s="136">
        <v>0.66100000000000003</v>
      </c>
      <c r="D21" s="1136" t="s">
        <v>588</v>
      </c>
      <c r="E21" s="1136"/>
      <c r="F21" s="175"/>
      <c r="G21" s="135" t="s">
        <v>848</v>
      </c>
      <c r="H21" s="135"/>
      <c r="I21" s="135" t="s">
        <v>848</v>
      </c>
      <c r="J21" s="135"/>
      <c r="K21" s="135" t="s">
        <v>848</v>
      </c>
      <c r="L21" s="135"/>
      <c r="M21" s="135"/>
      <c r="N21" s="135"/>
      <c r="O21" s="135"/>
    </row>
    <row r="22" spans="1:15" s="56" customFormat="1" ht="24.75" customHeight="1">
      <c r="A22" s="198" t="s">
        <v>444</v>
      </c>
      <c r="B22" s="134" t="s">
        <v>763</v>
      </c>
      <c r="C22" s="136">
        <v>0.68400000000000005</v>
      </c>
      <c r="D22" s="1136" t="s">
        <v>764</v>
      </c>
      <c r="E22" s="1136"/>
      <c r="F22" s="280" t="s">
        <v>765</v>
      </c>
      <c r="G22" s="135" t="s">
        <v>848</v>
      </c>
      <c r="H22" s="135" t="s">
        <v>848</v>
      </c>
      <c r="I22" s="135" t="s">
        <v>848</v>
      </c>
      <c r="J22" s="135"/>
      <c r="K22" s="135"/>
      <c r="L22" s="135"/>
      <c r="M22" s="135"/>
      <c r="N22" s="135"/>
      <c r="O22" s="135"/>
    </row>
    <row r="23" spans="1:15" s="56" customFormat="1" ht="15" customHeight="1">
      <c r="A23" s="198" t="s">
        <v>445</v>
      </c>
      <c r="B23" s="134" t="s">
        <v>775</v>
      </c>
      <c r="C23" s="260">
        <v>0.65</v>
      </c>
      <c r="D23" s="1135" t="s">
        <v>776</v>
      </c>
      <c r="E23" s="1135"/>
      <c r="F23" s="175"/>
      <c r="G23" s="135" t="s">
        <v>848</v>
      </c>
      <c r="H23" s="135"/>
      <c r="I23" s="135" t="s">
        <v>848</v>
      </c>
      <c r="J23" s="135"/>
      <c r="K23" s="135" t="s">
        <v>848</v>
      </c>
      <c r="L23" s="135"/>
      <c r="M23" s="135"/>
      <c r="N23" s="135" t="s">
        <v>848</v>
      </c>
      <c r="O23" s="135"/>
    </row>
    <row r="24" spans="1:15" s="56" customFormat="1" ht="33.75" customHeight="1">
      <c r="A24" s="198" t="s">
        <v>447</v>
      </c>
      <c r="B24" s="306" t="s">
        <v>604</v>
      </c>
      <c r="C24" s="294">
        <f>85345/120802</f>
        <v>0.70648664757206003</v>
      </c>
      <c r="D24" s="1148" t="s">
        <v>605</v>
      </c>
      <c r="E24" s="1149"/>
      <c r="F24" s="295" t="s">
        <v>841</v>
      </c>
      <c r="G24" s="296"/>
      <c r="H24" s="135" t="s">
        <v>848</v>
      </c>
      <c r="I24" s="296"/>
      <c r="J24" s="296"/>
      <c r="K24" s="296"/>
      <c r="L24" s="296"/>
      <c r="M24" s="296"/>
      <c r="N24" s="296"/>
      <c r="O24" s="296"/>
    </row>
    <row r="25" spans="1:15" s="56" customFormat="1" ht="21.75" customHeight="1">
      <c r="A25" s="198" t="s">
        <v>446</v>
      </c>
      <c r="B25" s="134" t="s">
        <v>635</v>
      </c>
      <c r="C25" s="136">
        <v>0.72929999999999995</v>
      </c>
      <c r="D25" s="1136"/>
      <c r="E25" s="1136"/>
      <c r="F25" s="175" t="s">
        <v>636</v>
      </c>
      <c r="G25" s="135" t="s">
        <v>848</v>
      </c>
      <c r="H25" s="135"/>
      <c r="I25" s="135" t="s">
        <v>132</v>
      </c>
      <c r="J25" s="135"/>
      <c r="K25" s="135"/>
      <c r="L25" s="135"/>
      <c r="M25" s="135" t="s">
        <v>848</v>
      </c>
      <c r="N25" s="135"/>
      <c r="O25" s="135"/>
    </row>
    <row r="26" spans="1:15" s="56" customFormat="1" ht="40.5" customHeight="1">
      <c r="A26" s="198" t="s">
        <v>448</v>
      </c>
      <c r="B26" s="134" t="s">
        <v>653</v>
      </c>
      <c r="C26" s="524" t="s">
        <v>850</v>
      </c>
      <c r="D26" s="1140" t="s">
        <v>654</v>
      </c>
      <c r="E26" s="1141"/>
      <c r="F26" s="175" t="s">
        <v>655</v>
      </c>
      <c r="G26" s="135" t="s">
        <v>848</v>
      </c>
      <c r="H26" s="135"/>
      <c r="I26" s="135" t="s">
        <v>848</v>
      </c>
      <c r="J26" s="135" t="s">
        <v>848</v>
      </c>
      <c r="K26" s="135"/>
      <c r="L26" s="135"/>
      <c r="M26" s="135"/>
      <c r="N26" s="135"/>
      <c r="O26" s="135"/>
    </row>
    <row r="27" spans="1:15" s="56" customFormat="1" ht="26.25" customHeight="1">
      <c r="A27" s="1324" t="s">
        <v>419</v>
      </c>
      <c r="B27" s="1325"/>
      <c r="C27" s="1326"/>
      <c r="D27" s="1327"/>
      <c r="E27" s="1327"/>
      <c r="F27" s="1328"/>
      <c r="G27" s="1329"/>
      <c r="H27" s="1329"/>
      <c r="I27" s="1329"/>
      <c r="J27" s="1329"/>
      <c r="K27" s="1329"/>
      <c r="L27" s="1329"/>
      <c r="M27" s="1329"/>
      <c r="N27" s="1329"/>
      <c r="O27" s="1329"/>
    </row>
    <row r="28" spans="1:15" s="56" customFormat="1" ht="20.25" customHeight="1">
      <c r="A28" s="198" t="s">
        <v>420</v>
      </c>
      <c r="B28" s="134" t="s">
        <v>675</v>
      </c>
      <c r="C28" s="136">
        <v>0.72099999999999997</v>
      </c>
      <c r="D28" s="1136"/>
      <c r="E28" s="1136"/>
      <c r="F28" s="175" t="s">
        <v>853</v>
      </c>
      <c r="G28" s="135" t="s">
        <v>848</v>
      </c>
      <c r="H28" s="135"/>
      <c r="I28" s="135"/>
      <c r="J28" s="135"/>
      <c r="K28" s="135" t="s">
        <v>848</v>
      </c>
      <c r="L28" s="135"/>
      <c r="M28" s="135"/>
      <c r="N28" s="135" t="s">
        <v>848</v>
      </c>
      <c r="O28" s="135"/>
    </row>
    <row r="29" spans="1:15" s="56" customFormat="1" ht="24.75" customHeight="1">
      <c r="A29" s="198" t="s">
        <v>421</v>
      </c>
      <c r="B29" s="134" t="s">
        <v>782</v>
      </c>
      <c r="C29" s="136">
        <v>0.81130000000000002</v>
      </c>
      <c r="D29" s="1135" t="s">
        <v>845</v>
      </c>
      <c r="E29" s="1135"/>
      <c r="F29" s="415" t="s">
        <v>783</v>
      </c>
      <c r="G29" s="135"/>
      <c r="H29" s="135"/>
      <c r="I29" s="135" t="s">
        <v>848</v>
      </c>
      <c r="J29" s="135"/>
      <c r="K29" s="135"/>
      <c r="L29" s="135"/>
      <c r="M29" s="135" t="s">
        <v>848</v>
      </c>
      <c r="N29" s="135" t="s">
        <v>848</v>
      </c>
      <c r="O29" s="135"/>
    </row>
    <row r="30" spans="1:15" s="56" customFormat="1" ht="30" customHeight="1">
      <c r="A30" s="198" t="s">
        <v>422</v>
      </c>
      <c r="B30" s="134" t="s">
        <v>793</v>
      </c>
      <c r="C30" s="136">
        <v>0.77839999999999998</v>
      </c>
      <c r="D30" s="1136" t="s">
        <v>846</v>
      </c>
      <c r="E30" s="1136"/>
      <c r="F30" s="912" t="s">
        <v>854</v>
      </c>
      <c r="G30" s="135" t="s">
        <v>848</v>
      </c>
      <c r="H30" s="135"/>
      <c r="I30" s="135" t="s">
        <v>848</v>
      </c>
      <c r="J30" s="135" t="s">
        <v>848</v>
      </c>
      <c r="K30" s="135"/>
      <c r="L30" s="135"/>
      <c r="M30" s="135"/>
      <c r="N30" s="135"/>
      <c r="O30" s="280" t="s">
        <v>794</v>
      </c>
    </row>
    <row r="31" spans="1:15" s="56" customFormat="1" ht="30.75" customHeight="1">
      <c r="A31" s="198" t="s">
        <v>423</v>
      </c>
      <c r="B31" s="525">
        <v>16603</v>
      </c>
      <c r="C31" s="260">
        <v>0.76800000000000002</v>
      </c>
      <c r="D31" s="1140" t="s">
        <v>847</v>
      </c>
      <c r="E31" s="1141"/>
      <c r="F31" s="175" t="s">
        <v>691</v>
      </c>
      <c r="G31" s="135"/>
      <c r="H31" s="135"/>
      <c r="I31" s="135" t="s">
        <v>848</v>
      </c>
      <c r="J31" s="135"/>
      <c r="K31" s="135"/>
      <c r="L31" s="135"/>
      <c r="M31" s="135" t="s">
        <v>848</v>
      </c>
      <c r="N31" s="135"/>
      <c r="O31" s="135"/>
    </row>
    <row r="32" spans="1:15" s="56" customFormat="1" ht="18.75" customHeight="1">
      <c r="A32" s="198" t="s">
        <v>424</v>
      </c>
      <c r="B32" s="134" t="s">
        <v>709</v>
      </c>
      <c r="C32" s="136">
        <v>0.80710000000000004</v>
      </c>
      <c r="D32" s="1136" t="s">
        <v>710</v>
      </c>
      <c r="E32" s="1136"/>
      <c r="F32" s="175" t="s">
        <v>711</v>
      </c>
      <c r="G32" s="135" t="s">
        <v>848</v>
      </c>
      <c r="H32" s="135" t="s">
        <v>848</v>
      </c>
      <c r="I32" s="135" t="s">
        <v>848</v>
      </c>
      <c r="J32" s="135"/>
      <c r="K32" s="135"/>
      <c r="L32" s="135"/>
      <c r="M32" s="135"/>
      <c r="N32" s="135"/>
      <c r="O32" s="135"/>
    </row>
    <row r="33" spans="1:15" s="56" customFormat="1" ht="24" customHeight="1">
      <c r="A33" s="198" t="s">
        <v>425</v>
      </c>
      <c r="B33" s="134" t="s">
        <v>719</v>
      </c>
      <c r="C33" s="136">
        <v>0.71399999999999997</v>
      </c>
      <c r="D33" s="1136" t="s">
        <v>720</v>
      </c>
      <c r="E33" s="1136"/>
      <c r="F33" s="175" t="s">
        <v>721</v>
      </c>
      <c r="G33" s="135" t="s">
        <v>848</v>
      </c>
      <c r="H33" s="135" t="s">
        <v>848</v>
      </c>
      <c r="I33" s="135"/>
      <c r="J33" s="135"/>
      <c r="K33" s="135" t="s">
        <v>848</v>
      </c>
      <c r="L33" s="135"/>
      <c r="M33" s="135"/>
      <c r="N33" s="135"/>
      <c r="O33" s="135"/>
    </row>
    <row r="34" spans="1:15" s="56" customFormat="1" ht="16.5" customHeight="1">
      <c r="A34" s="198" t="s">
        <v>426</v>
      </c>
      <c r="B34" s="526" t="s">
        <v>732</v>
      </c>
      <c r="C34" s="134">
        <v>68.8</v>
      </c>
      <c r="D34" s="1142" t="s">
        <v>733</v>
      </c>
      <c r="E34" s="1142"/>
      <c r="F34" s="175" t="s">
        <v>411</v>
      </c>
      <c r="G34" s="135" t="s">
        <v>848</v>
      </c>
      <c r="H34" s="135"/>
      <c r="I34" s="135" t="s">
        <v>848</v>
      </c>
      <c r="J34" s="135"/>
      <c r="K34" s="135"/>
      <c r="L34" s="135"/>
      <c r="M34" s="135"/>
      <c r="N34" s="135" t="s">
        <v>848</v>
      </c>
      <c r="O34" s="135"/>
    </row>
    <row r="35" spans="1:15" s="56" customFormat="1" ht="18" customHeight="1">
      <c r="A35" s="198" t="s">
        <v>427</v>
      </c>
      <c r="B35" s="134" t="s">
        <v>797</v>
      </c>
      <c r="C35" s="136">
        <v>0.68310000000000004</v>
      </c>
      <c r="D35" s="1136" t="s">
        <v>798</v>
      </c>
      <c r="E35" s="1136"/>
      <c r="F35" s="175"/>
      <c r="G35" s="135" t="s">
        <v>848</v>
      </c>
      <c r="H35" s="135"/>
      <c r="I35" s="135"/>
      <c r="J35" s="135"/>
      <c r="K35" s="135" t="s">
        <v>848</v>
      </c>
      <c r="L35" s="135"/>
      <c r="M35" s="135"/>
      <c r="N35" s="135"/>
      <c r="O35" s="135"/>
    </row>
    <row r="36" spans="1:15" s="56" customFormat="1" ht="19.5" customHeight="1">
      <c r="A36" s="198" t="s">
        <v>428</v>
      </c>
      <c r="B36" s="1330" t="s">
        <v>942</v>
      </c>
      <c r="C36" s="1331">
        <v>0.66080000000000005</v>
      </c>
      <c r="D36" s="1332" t="s">
        <v>943</v>
      </c>
      <c r="E36" s="1332"/>
      <c r="F36" s="1323" t="s">
        <v>941</v>
      </c>
      <c r="G36" s="1323"/>
      <c r="H36" s="1323"/>
      <c r="I36" s="1323"/>
      <c r="J36" s="1323" t="s">
        <v>477</v>
      </c>
      <c r="K36" s="1323" t="s">
        <v>477</v>
      </c>
      <c r="L36" s="1323"/>
      <c r="M36" s="1323"/>
      <c r="N36" s="1323" t="s">
        <v>477</v>
      </c>
      <c r="O36" s="1323"/>
    </row>
    <row r="37" spans="1:15" ht="12.75" customHeight="1">
      <c r="A37" s="519" t="s">
        <v>827</v>
      </c>
      <c r="B37" s="229" t="s">
        <v>3</v>
      </c>
      <c r="C37" s="229"/>
      <c r="D37" s="1146"/>
      <c r="E37" s="1147"/>
      <c r="F37" s="518"/>
      <c r="G37" s="229">
        <f>COUNTIF(G7:G36,"○")</f>
        <v>23</v>
      </c>
      <c r="H37" s="229">
        <f t="shared" ref="H37:N37" si="0">COUNTIF(H7:H36,"○")</f>
        <v>9</v>
      </c>
      <c r="I37" s="229">
        <f t="shared" si="0"/>
        <v>13</v>
      </c>
      <c r="J37" s="229">
        <f t="shared" si="0"/>
        <v>3</v>
      </c>
      <c r="K37" s="229">
        <f t="shared" si="0"/>
        <v>10</v>
      </c>
      <c r="L37" s="229">
        <f t="shared" si="0"/>
        <v>2</v>
      </c>
      <c r="M37" s="229">
        <f t="shared" si="0"/>
        <v>5</v>
      </c>
      <c r="N37" s="229">
        <f t="shared" si="0"/>
        <v>13</v>
      </c>
      <c r="O37" s="229"/>
    </row>
    <row r="38" spans="1:15">
      <c r="F38" s="19" t="s">
        <v>855</v>
      </c>
    </row>
  </sheetData>
  <mergeCells count="48">
    <mergeCell ref="F1:O2"/>
    <mergeCell ref="D37:E37"/>
    <mergeCell ref="D32:E32"/>
    <mergeCell ref="D33:E33"/>
    <mergeCell ref="D34:E34"/>
    <mergeCell ref="D35:E35"/>
    <mergeCell ref="D36:E36"/>
    <mergeCell ref="D27:E27"/>
    <mergeCell ref="D28:E28"/>
    <mergeCell ref="D29:E29"/>
    <mergeCell ref="D30:E30"/>
    <mergeCell ref="D31:E31"/>
    <mergeCell ref="D22:E22"/>
    <mergeCell ref="D23:E23"/>
    <mergeCell ref="D24:E24"/>
    <mergeCell ref="D25:E25"/>
    <mergeCell ref="D26:E26"/>
    <mergeCell ref="D17:E17"/>
    <mergeCell ref="D18:E18"/>
    <mergeCell ref="D19:E19"/>
    <mergeCell ref="D20:E20"/>
    <mergeCell ref="D21:E21"/>
    <mergeCell ref="D12:E12"/>
    <mergeCell ref="D13:E13"/>
    <mergeCell ref="D14:E14"/>
    <mergeCell ref="D15:E15"/>
    <mergeCell ref="D16:E16"/>
    <mergeCell ref="D10:E10"/>
    <mergeCell ref="D11:E11"/>
    <mergeCell ref="D8:E8"/>
    <mergeCell ref="D9:E9"/>
    <mergeCell ref="D7:E7"/>
    <mergeCell ref="C5:C6"/>
    <mergeCell ref="B5:B6"/>
    <mergeCell ref="D3:E6"/>
    <mergeCell ref="A1:C1"/>
    <mergeCell ref="A3:A6"/>
    <mergeCell ref="B3:C4"/>
    <mergeCell ref="F3:F6"/>
    <mergeCell ref="G3:O4"/>
    <mergeCell ref="L5:L6"/>
    <mergeCell ref="O5:O6"/>
    <mergeCell ref="I5:I6"/>
    <mergeCell ref="J5:J6"/>
    <mergeCell ref="H5:H6"/>
    <mergeCell ref="K5:K6"/>
    <mergeCell ref="G5:G6"/>
    <mergeCell ref="M5:M6"/>
  </mergeCells>
  <phoneticPr fontId="3"/>
  <pageMargins left="0.51181102362204722" right="0.51181102362204722" top="0.35433070866141736" bottom="0.35433070866141736" header="0.31496062992125984" footer="0.31496062992125984"/>
  <pageSetup paperSize="9" scale="96"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1:X38"/>
  <sheetViews>
    <sheetView topLeftCell="A5" zoomScale="85" zoomScaleNormal="85" workbookViewId="0">
      <selection activeCell="AB26" sqref="AB26"/>
    </sheetView>
  </sheetViews>
  <sheetFormatPr defaultColWidth="8.875" defaultRowHeight="13.5"/>
  <cols>
    <col min="1" max="1" width="2.375" style="18" customWidth="1"/>
    <col min="2" max="2" width="10.375" style="18" customWidth="1"/>
    <col min="3" max="12" width="4.625" style="18" customWidth="1"/>
    <col min="13" max="13" width="3.25" style="18" customWidth="1"/>
    <col min="14" max="14" width="34.25" style="18" customWidth="1"/>
    <col min="15" max="23" width="4.625" style="18" customWidth="1"/>
    <col min="24" max="24" width="26.625" style="18" customWidth="1"/>
    <col min="25" max="16384" width="8.875" style="18"/>
  </cols>
  <sheetData>
    <row r="1" spans="2:24" ht="20.25" customHeight="1">
      <c r="B1" s="528" t="s">
        <v>365</v>
      </c>
      <c r="C1" s="122"/>
      <c r="D1" s="122"/>
      <c r="E1" s="122"/>
      <c r="F1" s="122"/>
      <c r="G1" s="122"/>
      <c r="H1" s="169"/>
      <c r="I1" s="122"/>
      <c r="J1" s="122"/>
      <c r="K1" s="122"/>
      <c r="L1" s="122"/>
      <c r="M1" s="122"/>
      <c r="N1" s="1155" t="s">
        <v>877</v>
      </c>
      <c r="O1" s="1156"/>
      <c r="P1" s="1156"/>
      <c r="Q1" s="1156"/>
      <c r="R1" s="1156"/>
      <c r="S1" s="1156"/>
      <c r="T1" s="1156"/>
      <c r="U1" s="1156"/>
      <c r="V1" s="1156"/>
      <c r="W1" s="1156"/>
      <c r="X1" s="1156"/>
    </row>
    <row r="2" spans="2:24" ht="15" customHeight="1" thickBot="1">
      <c r="B2" s="122" t="s">
        <v>238</v>
      </c>
      <c r="C2" s="122"/>
      <c r="D2" s="122"/>
      <c r="E2" s="122"/>
      <c r="F2" s="122"/>
      <c r="G2" s="122"/>
      <c r="H2" s="122"/>
      <c r="I2" s="122"/>
      <c r="J2" s="122"/>
      <c r="K2" s="122"/>
      <c r="L2" s="122"/>
      <c r="M2" s="122"/>
      <c r="N2" s="1156"/>
      <c r="O2" s="1156"/>
      <c r="P2" s="1156"/>
      <c r="Q2" s="1156"/>
      <c r="R2" s="1156"/>
      <c r="S2" s="1156"/>
      <c r="T2" s="1156"/>
      <c r="U2" s="1156"/>
      <c r="V2" s="1156"/>
      <c r="W2" s="1156"/>
      <c r="X2" s="1156"/>
    </row>
    <row r="3" spans="2:24" ht="23.25" customHeight="1">
      <c r="B3" s="842"/>
      <c r="C3" s="1159" t="s">
        <v>229</v>
      </c>
      <c r="D3" s="1159"/>
      <c r="E3" s="1159"/>
      <c r="F3" s="1159"/>
      <c r="G3" s="1159"/>
      <c r="H3" s="1159"/>
      <c r="I3" s="1159"/>
      <c r="J3" s="1159"/>
      <c r="K3" s="1159"/>
      <c r="L3" s="1159"/>
      <c r="M3" s="1160"/>
      <c r="N3" s="861" t="s">
        <v>233</v>
      </c>
      <c r="O3" s="1161" t="s">
        <v>237</v>
      </c>
      <c r="P3" s="1159"/>
      <c r="Q3" s="1159"/>
      <c r="R3" s="1159"/>
      <c r="S3" s="1159"/>
      <c r="T3" s="1159"/>
      <c r="U3" s="1159"/>
      <c r="V3" s="1159"/>
      <c r="W3" s="1159"/>
      <c r="X3" s="1162"/>
    </row>
    <row r="4" spans="2:24" ht="22.5" customHeight="1">
      <c r="B4" s="843"/>
      <c r="C4" s="1154" t="s">
        <v>230</v>
      </c>
      <c r="D4" s="1154"/>
      <c r="E4" s="1154"/>
      <c r="F4" s="1154"/>
      <c r="G4" s="1154"/>
      <c r="H4" s="1154"/>
      <c r="I4" s="1154" t="s">
        <v>231</v>
      </c>
      <c r="J4" s="1154"/>
      <c r="K4" s="1154" t="s">
        <v>232</v>
      </c>
      <c r="L4" s="1154"/>
      <c r="M4" s="1163" t="s">
        <v>239</v>
      </c>
      <c r="N4" s="1151" t="s">
        <v>234</v>
      </c>
      <c r="O4" s="1152" t="s">
        <v>235</v>
      </c>
      <c r="P4" s="1153" t="s">
        <v>250</v>
      </c>
      <c r="Q4" s="1153" t="s">
        <v>236</v>
      </c>
      <c r="R4" s="1420" t="s">
        <v>287</v>
      </c>
      <c r="S4" s="1157" t="s">
        <v>251</v>
      </c>
      <c r="T4" s="1157" t="s">
        <v>252</v>
      </c>
      <c r="U4" s="1158" t="s">
        <v>244</v>
      </c>
      <c r="V4" s="1158" t="s">
        <v>245</v>
      </c>
      <c r="W4" s="1158" t="s">
        <v>246</v>
      </c>
      <c r="X4" s="1150" t="s">
        <v>876</v>
      </c>
    </row>
    <row r="5" spans="2:24" ht="28.5" customHeight="1">
      <c r="B5" s="843" t="s">
        <v>375</v>
      </c>
      <c r="C5" s="1154" t="s">
        <v>241</v>
      </c>
      <c r="D5" s="1154"/>
      <c r="E5" s="1154" t="s">
        <v>242</v>
      </c>
      <c r="F5" s="1154"/>
      <c r="G5" s="1154"/>
      <c r="H5" s="530" t="s">
        <v>243</v>
      </c>
      <c r="I5" s="1154"/>
      <c r="J5" s="1154"/>
      <c r="K5" s="1154"/>
      <c r="L5" s="1154"/>
      <c r="M5" s="1163"/>
      <c r="N5" s="1151"/>
      <c r="O5" s="1152"/>
      <c r="P5" s="1153"/>
      <c r="Q5" s="1153"/>
      <c r="R5" s="1420"/>
      <c r="S5" s="1157"/>
      <c r="T5" s="1157"/>
      <c r="U5" s="1158"/>
      <c r="V5" s="1158"/>
      <c r="W5" s="1158"/>
      <c r="X5" s="1150"/>
    </row>
    <row r="6" spans="2:24" ht="21.75" customHeight="1">
      <c r="B6" s="843"/>
      <c r="C6" s="1153" t="s">
        <v>247</v>
      </c>
      <c r="D6" s="1153" t="s">
        <v>248</v>
      </c>
      <c r="E6" s="1153" t="s">
        <v>249</v>
      </c>
      <c r="F6" s="1153" t="s">
        <v>286</v>
      </c>
      <c r="G6" s="1153" t="s">
        <v>285</v>
      </c>
      <c r="H6" s="1153" t="s">
        <v>280</v>
      </c>
      <c r="I6" s="1153" t="s">
        <v>281</v>
      </c>
      <c r="J6" s="1153" t="s">
        <v>282</v>
      </c>
      <c r="K6" s="1153" t="s">
        <v>283</v>
      </c>
      <c r="L6" s="1153" t="s">
        <v>284</v>
      </c>
      <c r="M6" s="1163"/>
      <c r="N6" s="1151"/>
      <c r="O6" s="1152"/>
      <c r="P6" s="1153"/>
      <c r="Q6" s="1153"/>
      <c r="R6" s="1153"/>
      <c r="S6" s="1153"/>
      <c r="T6" s="1157"/>
      <c r="U6" s="1158"/>
      <c r="V6" s="1158"/>
      <c r="W6" s="1158"/>
      <c r="X6" s="1150"/>
    </row>
    <row r="7" spans="2:24" ht="62.25" customHeight="1">
      <c r="B7" s="843"/>
      <c r="C7" s="1153"/>
      <c r="D7" s="1153"/>
      <c r="E7" s="1153"/>
      <c r="F7" s="1153"/>
      <c r="G7" s="1153"/>
      <c r="H7" s="1153"/>
      <c r="I7" s="1153"/>
      <c r="J7" s="1153"/>
      <c r="K7" s="1153"/>
      <c r="L7" s="1153"/>
      <c r="M7" s="1163"/>
      <c r="N7" s="1151"/>
      <c r="O7" s="1152"/>
      <c r="P7" s="1153"/>
      <c r="Q7" s="1153"/>
      <c r="R7" s="1153"/>
      <c r="S7" s="1153"/>
      <c r="T7" s="1157"/>
      <c r="U7" s="1158"/>
      <c r="V7" s="1158"/>
      <c r="W7" s="1158"/>
      <c r="X7" s="1150"/>
    </row>
    <row r="8" spans="2:24" s="56" customFormat="1" ht="20.100000000000001" customHeight="1">
      <c r="B8" s="550" t="s">
        <v>429</v>
      </c>
      <c r="C8" s="135" t="s">
        <v>848</v>
      </c>
      <c r="D8" s="135" t="s">
        <v>848</v>
      </c>
      <c r="E8" s="135" t="s">
        <v>848</v>
      </c>
      <c r="F8" s="135" t="s">
        <v>848</v>
      </c>
      <c r="G8" s="135" t="s">
        <v>848</v>
      </c>
      <c r="H8" s="135"/>
      <c r="I8" s="135" t="s">
        <v>848</v>
      </c>
      <c r="J8" s="135"/>
      <c r="K8" s="135"/>
      <c r="L8" s="135" t="s">
        <v>848</v>
      </c>
      <c r="M8" s="852"/>
      <c r="N8" s="862" t="s">
        <v>858</v>
      </c>
      <c r="O8" s="856"/>
      <c r="P8" s="135" t="s">
        <v>848</v>
      </c>
      <c r="Q8" s="135" t="s">
        <v>848</v>
      </c>
      <c r="R8" s="135" t="s">
        <v>848</v>
      </c>
      <c r="S8" s="135" t="s">
        <v>848</v>
      </c>
      <c r="T8" s="135" t="s">
        <v>848</v>
      </c>
      <c r="U8" s="135" t="s">
        <v>848</v>
      </c>
      <c r="V8" s="123"/>
      <c r="W8" s="68"/>
      <c r="X8" s="844" t="s">
        <v>746</v>
      </c>
    </row>
    <row r="9" spans="2:24" s="56" customFormat="1" ht="20.100000000000001" customHeight="1">
      <c r="B9" s="550" t="s">
        <v>430</v>
      </c>
      <c r="C9" s="175"/>
      <c r="D9" s="175"/>
      <c r="E9" s="175"/>
      <c r="F9" s="175"/>
      <c r="G9" s="175"/>
      <c r="H9" s="175"/>
      <c r="I9" s="175"/>
      <c r="J9" s="175"/>
      <c r="K9" s="135" t="s">
        <v>848</v>
      </c>
      <c r="L9" s="175"/>
      <c r="M9" s="576"/>
      <c r="N9" s="862" t="s">
        <v>859</v>
      </c>
      <c r="O9" s="857"/>
      <c r="P9" s="68"/>
      <c r="Q9" s="135" t="s">
        <v>848</v>
      </c>
      <c r="R9" s="68"/>
      <c r="S9" s="68"/>
      <c r="T9" s="68"/>
      <c r="U9" s="68"/>
      <c r="V9" s="68"/>
      <c r="W9" s="68"/>
      <c r="X9" s="844" t="s">
        <v>383</v>
      </c>
    </row>
    <row r="10" spans="2:24" s="56" customFormat="1" ht="33.75" customHeight="1">
      <c r="B10" s="602" t="s">
        <v>431</v>
      </c>
      <c r="C10" s="615" t="s">
        <v>0</v>
      </c>
      <c r="D10" s="614"/>
      <c r="E10" s="615" t="s">
        <v>0</v>
      </c>
      <c r="F10" s="614"/>
      <c r="G10" s="614"/>
      <c r="H10" s="614"/>
      <c r="I10" s="615" t="s">
        <v>0</v>
      </c>
      <c r="J10" s="614"/>
      <c r="K10" s="616"/>
      <c r="L10" s="615" t="s">
        <v>0</v>
      </c>
      <c r="M10" s="853"/>
      <c r="N10" s="1422" t="s">
        <v>954</v>
      </c>
      <c r="O10" s="858"/>
      <c r="P10" s="617"/>
      <c r="Q10" s="273"/>
      <c r="R10" s="617"/>
      <c r="S10" s="617"/>
      <c r="T10" s="615" t="s">
        <v>0</v>
      </c>
      <c r="U10" s="617"/>
      <c r="V10" s="617"/>
      <c r="W10" s="615" t="s">
        <v>0</v>
      </c>
      <c r="X10" s="845"/>
    </row>
    <row r="11" spans="2:24" s="56" customFormat="1" ht="20.100000000000001" customHeight="1">
      <c r="B11" s="550" t="s">
        <v>432</v>
      </c>
      <c r="C11" s="175"/>
      <c r="D11" s="176"/>
      <c r="E11" s="135" t="s">
        <v>848</v>
      </c>
      <c r="F11" s="175"/>
      <c r="G11" s="175"/>
      <c r="H11" s="175"/>
      <c r="I11" s="175"/>
      <c r="J11" s="175"/>
      <c r="K11" s="175"/>
      <c r="L11" s="175"/>
      <c r="M11" s="576"/>
      <c r="N11" s="862" t="s">
        <v>860</v>
      </c>
      <c r="O11" s="857"/>
      <c r="P11" s="68"/>
      <c r="Q11" s="68"/>
      <c r="R11" s="68"/>
      <c r="S11" s="135" t="s">
        <v>848</v>
      </c>
      <c r="T11" s="68"/>
      <c r="U11" s="68"/>
      <c r="V11" s="68"/>
      <c r="W11" s="68"/>
      <c r="X11" s="844"/>
    </row>
    <row r="12" spans="2:24" s="56" customFormat="1" ht="20.100000000000001" customHeight="1">
      <c r="B12" s="550" t="s">
        <v>433</v>
      </c>
      <c r="C12" s="135"/>
      <c r="D12" s="135"/>
      <c r="E12" s="135" t="s">
        <v>848</v>
      </c>
      <c r="F12" s="135"/>
      <c r="G12" s="135" t="s">
        <v>848</v>
      </c>
      <c r="H12" s="135" t="s">
        <v>848</v>
      </c>
      <c r="I12" s="135"/>
      <c r="J12" s="135"/>
      <c r="K12" s="135"/>
      <c r="L12" s="135"/>
      <c r="M12" s="852"/>
      <c r="N12" s="863" t="s">
        <v>861</v>
      </c>
      <c r="O12" s="857"/>
      <c r="P12" s="135" t="s">
        <v>848</v>
      </c>
      <c r="Q12" s="135" t="s">
        <v>848</v>
      </c>
      <c r="R12" s="112"/>
      <c r="S12" s="135" t="s">
        <v>848</v>
      </c>
      <c r="T12" s="112"/>
      <c r="U12" s="135" t="s">
        <v>848</v>
      </c>
      <c r="V12" s="68"/>
      <c r="W12" s="68"/>
      <c r="X12" s="844"/>
    </row>
    <row r="13" spans="2:24" s="56" customFormat="1" ht="20.100000000000001" customHeight="1">
      <c r="B13" s="550" t="s">
        <v>434</v>
      </c>
      <c r="C13" s="135" t="s">
        <v>848</v>
      </c>
      <c r="D13" s="135"/>
      <c r="E13" s="135" t="s">
        <v>848</v>
      </c>
      <c r="F13" s="135"/>
      <c r="G13" s="135" t="s">
        <v>848</v>
      </c>
      <c r="H13" s="135"/>
      <c r="I13" s="135"/>
      <c r="J13" s="135"/>
      <c r="K13" s="135" t="s">
        <v>848</v>
      </c>
      <c r="L13" s="135"/>
      <c r="M13" s="852"/>
      <c r="N13" s="862" t="s">
        <v>487</v>
      </c>
      <c r="O13" s="856"/>
      <c r="P13" s="135" t="s">
        <v>848</v>
      </c>
      <c r="Q13" s="135" t="s">
        <v>848</v>
      </c>
      <c r="R13" s="112"/>
      <c r="S13" s="135" t="s">
        <v>848</v>
      </c>
      <c r="T13" s="112"/>
      <c r="U13" s="135" t="s">
        <v>848</v>
      </c>
      <c r="V13" s="112"/>
      <c r="W13" s="112"/>
      <c r="X13" s="844"/>
    </row>
    <row r="14" spans="2:24" s="56" customFormat="1" ht="20.100000000000001" customHeight="1">
      <c r="B14" s="550" t="s">
        <v>435</v>
      </c>
      <c r="C14" s="175"/>
      <c r="D14" s="175"/>
      <c r="E14" s="135" t="s">
        <v>848</v>
      </c>
      <c r="F14" s="175"/>
      <c r="G14" s="175"/>
      <c r="H14" s="175"/>
      <c r="I14" s="175"/>
      <c r="J14" s="175"/>
      <c r="K14" s="175"/>
      <c r="L14" s="175"/>
      <c r="M14" s="576"/>
      <c r="N14" s="862" t="s">
        <v>462</v>
      </c>
      <c r="O14" s="857"/>
      <c r="P14" s="68"/>
      <c r="Q14" s="135" t="s">
        <v>848</v>
      </c>
      <c r="R14" s="135" t="s">
        <v>848</v>
      </c>
      <c r="S14" s="135" t="s">
        <v>848</v>
      </c>
      <c r="T14" s="112"/>
      <c r="U14" s="135" t="s">
        <v>848</v>
      </c>
      <c r="V14" s="68"/>
      <c r="W14" s="68"/>
      <c r="X14" s="844"/>
    </row>
    <row r="15" spans="2:24" s="56" customFormat="1" ht="15" customHeight="1">
      <c r="B15" s="550" t="s">
        <v>436</v>
      </c>
      <c r="C15" s="175"/>
      <c r="D15" s="175"/>
      <c r="E15" s="123"/>
      <c r="F15" s="175"/>
      <c r="G15" s="175"/>
      <c r="H15" s="175"/>
      <c r="I15" s="175"/>
      <c r="J15" s="175"/>
      <c r="K15" s="175"/>
      <c r="L15" s="175"/>
      <c r="M15" s="852" t="s">
        <v>848</v>
      </c>
      <c r="N15" s="862"/>
      <c r="O15" s="857"/>
      <c r="P15" s="68"/>
      <c r="Q15" s="112"/>
      <c r="R15" s="112"/>
      <c r="S15" s="112"/>
      <c r="T15" s="112"/>
      <c r="U15" s="112"/>
      <c r="V15" s="68"/>
      <c r="W15" s="68"/>
      <c r="X15" s="844" t="s">
        <v>618</v>
      </c>
    </row>
    <row r="16" spans="2:24" s="56" customFormat="1" ht="20.100000000000001" customHeight="1">
      <c r="B16" s="550" t="s">
        <v>437</v>
      </c>
      <c r="C16" s="175"/>
      <c r="D16" s="175"/>
      <c r="E16" s="135" t="s">
        <v>848</v>
      </c>
      <c r="F16" s="175"/>
      <c r="G16" s="175"/>
      <c r="H16" s="175"/>
      <c r="I16" s="175"/>
      <c r="J16" s="175"/>
      <c r="K16" s="175"/>
      <c r="L16" s="175"/>
      <c r="M16" s="576"/>
      <c r="N16" s="862" t="s">
        <v>503</v>
      </c>
      <c r="O16" s="857"/>
      <c r="P16" s="68"/>
      <c r="Q16" s="68"/>
      <c r="R16" s="68"/>
      <c r="S16" s="135" t="s">
        <v>848</v>
      </c>
      <c r="T16" s="135" t="s">
        <v>848</v>
      </c>
      <c r="U16" s="68"/>
      <c r="V16" s="68"/>
      <c r="W16" s="68"/>
      <c r="X16" s="846"/>
    </row>
    <row r="17" spans="2:24" s="56" customFormat="1" ht="20.100000000000001" customHeight="1">
      <c r="B17" s="550" t="s">
        <v>438</v>
      </c>
      <c r="C17" s="135" t="s">
        <v>848</v>
      </c>
      <c r="D17" s="175"/>
      <c r="E17" s="135" t="s">
        <v>848</v>
      </c>
      <c r="F17" s="175"/>
      <c r="G17" s="135" t="s">
        <v>848</v>
      </c>
      <c r="H17" s="175"/>
      <c r="I17" s="135" t="s">
        <v>848</v>
      </c>
      <c r="J17" s="175"/>
      <c r="K17" s="175"/>
      <c r="L17" s="175"/>
      <c r="M17" s="576"/>
      <c r="N17" s="862" t="s">
        <v>862</v>
      </c>
      <c r="O17" s="857"/>
      <c r="P17" s="135" t="s">
        <v>848</v>
      </c>
      <c r="Q17" s="135" t="s">
        <v>848</v>
      </c>
      <c r="R17" s="68"/>
      <c r="S17" s="135" t="s">
        <v>848</v>
      </c>
      <c r="T17" s="135" t="s">
        <v>848</v>
      </c>
      <c r="U17" s="135" t="s">
        <v>848</v>
      </c>
      <c r="V17" s="68"/>
      <c r="W17" s="68"/>
      <c r="X17" s="846"/>
    </row>
    <row r="18" spans="2:24" s="56" customFormat="1" ht="63.75" customHeight="1">
      <c r="B18" s="550" t="s">
        <v>439</v>
      </c>
      <c r="C18" s="175"/>
      <c r="D18" s="175"/>
      <c r="E18" s="135" t="s">
        <v>848</v>
      </c>
      <c r="F18" s="175"/>
      <c r="G18" s="175"/>
      <c r="H18" s="135" t="s">
        <v>848</v>
      </c>
      <c r="I18" s="135" t="s">
        <v>848</v>
      </c>
      <c r="J18" s="175"/>
      <c r="K18" s="135" t="s">
        <v>848</v>
      </c>
      <c r="L18" s="135" t="s">
        <v>848</v>
      </c>
      <c r="M18" s="576"/>
      <c r="N18" s="1421" t="s">
        <v>874</v>
      </c>
      <c r="O18" s="857"/>
      <c r="P18" s="68"/>
      <c r="Q18" s="68"/>
      <c r="R18" s="135" t="s">
        <v>848</v>
      </c>
      <c r="S18" s="135" t="s">
        <v>848</v>
      </c>
      <c r="T18" s="135" t="s">
        <v>848</v>
      </c>
      <c r="U18" s="135" t="s">
        <v>848</v>
      </c>
      <c r="V18" s="135" t="s">
        <v>848</v>
      </c>
      <c r="W18" s="135" t="s">
        <v>848</v>
      </c>
      <c r="X18" s="846"/>
    </row>
    <row r="19" spans="2:24" s="56" customFormat="1" ht="20.100000000000001" customHeight="1">
      <c r="B19" s="550" t="s">
        <v>440</v>
      </c>
      <c r="C19" s="135" t="s">
        <v>848</v>
      </c>
      <c r="D19" s="135"/>
      <c r="E19" s="135" t="s">
        <v>848</v>
      </c>
      <c r="F19" s="135"/>
      <c r="G19" s="135"/>
      <c r="H19" s="135"/>
      <c r="I19" s="135" t="s">
        <v>848</v>
      </c>
      <c r="J19" s="135"/>
      <c r="K19" s="135" t="s">
        <v>848</v>
      </c>
      <c r="L19" s="135" t="s">
        <v>848</v>
      </c>
      <c r="M19" s="852"/>
      <c r="N19" s="862" t="s">
        <v>863</v>
      </c>
      <c r="O19" s="856"/>
      <c r="P19" s="112"/>
      <c r="Q19" s="135" t="s">
        <v>848</v>
      </c>
      <c r="R19" s="112"/>
      <c r="S19" s="135" t="s">
        <v>848</v>
      </c>
      <c r="T19" s="135" t="s">
        <v>848</v>
      </c>
      <c r="U19" s="68"/>
      <c r="V19" s="68"/>
      <c r="W19" s="68"/>
      <c r="X19" s="846"/>
    </row>
    <row r="20" spans="2:24" s="56" customFormat="1" ht="20.100000000000001" customHeight="1">
      <c r="B20" s="550" t="s">
        <v>441</v>
      </c>
      <c r="C20" s="135" t="s">
        <v>848</v>
      </c>
      <c r="D20" s="175"/>
      <c r="E20" s="135" t="s">
        <v>848</v>
      </c>
      <c r="F20" s="175"/>
      <c r="G20" s="175"/>
      <c r="H20" s="175"/>
      <c r="I20" s="135" t="s">
        <v>848</v>
      </c>
      <c r="J20" s="135" t="s">
        <v>848</v>
      </c>
      <c r="K20" s="135" t="s">
        <v>848</v>
      </c>
      <c r="L20" s="135" t="s">
        <v>848</v>
      </c>
      <c r="M20" s="576"/>
      <c r="N20" s="862" t="s">
        <v>864</v>
      </c>
      <c r="O20" s="857"/>
      <c r="P20" s="135" t="s">
        <v>848</v>
      </c>
      <c r="Q20" s="135" t="s">
        <v>848</v>
      </c>
      <c r="R20" s="135" t="s">
        <v>848</v>
      </c>
      <c r="S20" s="135" t="s">
        <v>848</v>
      </c>
      <c r="T20" s="68"/>
      <c r="U20" s="135" t="s">
        <v>848</v>
      </c>
      <c r="V20" s="68"/>
      <c r="W20" s="68"/>
      <c r="X20" s="846"/>
    </row>
    <row r="21" spans="2:24" s="56" customFormat="1" ht="20.100000000000001" customHeight="1">
      <c r="B21" s="550" t="s">
        <v>442</v>
      </c>
      <c r="C21" s="175"/>
      <c r="D21" s="175"/>
      <c r="E21" s="135" t="s">
        <v>848</v>
      </c>
      <c r="F21" s="135"/>
      <c r="G21" s="135" t="s">
        <v>848</v>
      </c>
      <c r="H21" s="135"/>
      <c r="I21" s="135" t="s">
        <v>848</v>
      </c>
      <c r="J21" s="175"/>
      <c r="K21" s="175"/>
      <c r="L21" s="175"/>
      <c r="M21" s="576"/>
      <c r="N21" s="862" t="s">
        <v>865</v>
      </c>
      <c r="O21" s="857"/>
      <c r="P21" s="68"/>
      <c r="Q21" s="68"/>
      <c r="R21" s="68"/>
      <c r="S21" s="68"/>
      <c r="T21" s="68"/>
      <c r="U21" s="68"/>
      <c r="V21" s="68"/>
      <c r="W21" s="68"/>
      <c r="X21" s="846"/>
    </row>
    <row r="22" spans="2:24" s="56" customFormat="1" ht="20.100000000000001" customHeight="1">
      <c r="B22" s="550" t="s">
        <v>443</v>
      </c>
      <c r="C22" s="175"/>
      <c r="D22" s="175"/>
      <c r="E22" s="135" t="s">
        <v>848</v>
      </c>
      <c r="F22" s="175"/>
      <c r="G22" s="135" t="s">
        <v>848</v>
      </c>
      <c r="H22" s="175"/>
      <c r="I22" s="175"/>
      <c r="J22" s="175"/>
      <c r="K22" s="175"/>
      <c r="L22" s="175"/>
      <c r="M22" s="576"/>
      <c r="N22" s="862" t="s">
        <v>866</v>
      </c>
      <c r="O22" s="857"/>
      <c r="P22" s="135" t="s">
        <v>848</v>
      </c>
      <c r="Q22" s="68"/>
      <c r="R22" s="68"/>
      <c r="S22" s="68"/>
      <c r="T22" s="68"/>
      <c r="U22" s="135" t="s">
        <v>848</v>
      </c>
      <c r="V22" s="68"/>
      <c r="W22" s="68"/>
      <c r="X22" s="846"/>
    </row>
    <row r="23" spans="2:24" s="56" customFormat="1" ht="20.100000000000001" customHeight="1">
      <c r="B23" s="550" t="s">
        <v>444</v>
      </c>
      <c r="C23" s="175"/>
      <c r="D23" s="175"/>
      <c r="E23" s="135" t="s">
        <v>848</v>
      </c>
      <c r="F23" s="176"/>
      <c r="G23" s="135" t="s">
        <v>848</v>
      </c>
      <c r="H23" s="176"/>
      <c r="I23" s="176"/>
      <c r="J23" s="176"/>
      <c r="K23" s="135" t="s">
        <v>848</v>
      </c>
      <c r="L23" s="176"/>
      <c r="M23" s="575"/>
      <c r="N23" s="862" t="s">
        <v>867</v>
      </c>
      <c r="O23" s="856"/>
      <c r="P23" s="112"/>
      <c r="Q23" s="135" t="s">
        <v>848</v>
      </c>
      <c r="R23" s="112"/>
      <c r="S23" s="135" t="s">
        <v>848</v>
      </c>
      <c r="T23" s="112"/>
      <c r="U23" s="135" t="s">
        <v>848</v>
      </c>
      <c r="V23" s="68"/>
      <c r="W23" s="68"/>
      <c r="X23" s="846"/>
    </row>
    <row r="24" spans="2:24" s="56" customFormat="1" ht="20.100000000000001" customHeight="1">
      <c r="B24" s="550" t="s">
        <v>445</v>
      </c>
      <c r="C24" s="175"/>
      <c r="D24" s="175"/>
      <c r="E24" s="135" t="s">
        <v>848</v>
      </c>
      <c r="F24" s="175"/>
      <c r="G24" s="175"/>
      <c r="H24" s="175"/>
      <c r="I24" s="175"/>
      <c r="J24" s="175"/>
      <c r="K24" s="175"/>
      <c r="L24" s="175"/>
      <c r="M24" s="576"/>
      <c r="N24" s="862" t="s">
        <v>777</v>
      </c>
      <c r="O24" s="856"/>
      <c r="P24" s="112"/>
      <c r="Q24" s="112"/>
      <c r="R24" s="135" t="s">
        <v>848</v>
      </c>
      <c r="S24" s="135" t="s">
        <v>848</v>
      </c>
      <c r="T24" s="135" t="s">
        <v>848</v>
      </c>
      <c r="U24" s="112"/>
      <c r="V24" s="112"/>
      <c r="W24" s="135" t="s">
        <v>848</v>
      </c>
      <c r="X24" s="846"/>
    </row>
    <row r="25" spans="2:24" s="56" customFormat="1" ht="50.25" customHeight="1">
      <c r="B25" s="550" t="s">
        <v>447</v>
      </c>
      <c r="C25" s="135" t="s">
        <v>848</v>
      </c>
      <c r="D25" s="841"/>
      <c r="E25" s="135" t="s">
        <v>848</v>
      </c>
      <c r="F25" s="296"/>
      <c r="G25" s="135" t="s">
        <v>848</v>
      </c>
      <c r="H25" s="135" t="s">
        <v>848</v>
      </c>
      <c r="I25" s="841"/>
      <c r="J25" s="841"/>
      <c r="K25" s="135" t="s">
        <v>848</v>
      </c>
      <c r="L25" s="841"/>
      <c r="M25" s="854"/>
      <c r="N25" s="864" t="s">
        <v>875</v>
      </c>
      <c r="O25" s="859"/>
      <c r="P25" s="135" t="s">
        <v>848</v>
      </c>
      <c r="Q25" s="135" t="s">
        <v>848</v>
      </c>
      <c r="R25" s="282"/>
      <c r="S25" s="135" t="s">
        <v>848</v>
      </c>
      <c r="T25" s="135" t="s">
        <v>848</v>
      </c>
      <c r="U25" s="282"/>
      <c r="V25" s="282"/>
      <c r="W25" s="282"/>
      <c r="X25" s="847"/>
    </row>
    <row r="26" spans="2:24" s="56" customFormat="1" ht="20.100000000000001" customHeight="1">
      <c r="B26" s="550" t="s">
        <v>446</v>
      </c>
      <c r="C26" s="175"/>
      <c r="D26" s="175"/>
      <c r="E26" s="135" t="s">
        <v>848</v>
      </c>
      <c r="F26" s="175"/>
      <c r="G26" s="175"/>
      <c r="H26" s="175"/>
      <c r="I26" s="175"/>
      <c r="J26" s="175"/>
      <c r="K26" s="123"/>
      <c r="L26" s="175"/>
      <c r="M26" s="576"/>
      <c r="N26" s="862" t="s">
        <v>868</v>
      </c>
      <c r="O26" s="857"/>
      <c r="P26" s="68"/>
      <c r="Q26" s="135" t="s">
        <v>848</v>
      </c>
      <c r="R26" s="68"/>
      <c r="S26" s="135" t="s">
        <v>848</v>
      </c>
      <c r="T26" s="68"/>
      <c r="U26" s="68"/>
      <c r="V26" s="68"/>
      <c r="W26" s="68"/>
      <c r="X26" s="846"/>
    </row>
    <row r="27" spans="2:24" s="56" customFormat="1" ht="20.100000000000001" customHeight="1">
      <c r="B27" s="550" t="s">
        <v>448</v>
      </c>
      <c r="C27" s="175"/>
      <c r="D27" s="135" t="s">
        <v>848</v>
      </c>
      <c r="E27" s="135" t="s">
        <v>848</v>
      </c>
      <c r="F27" s="135"/>
      <c r="G27" s="135"/>
      <c r="H27" s="135"/>
      <c r="I27" s="135" t="s">
        <v>848</v>
      </c>
      <c r="J27" s="135"/>
      <c r="K27" s="135"/>
      <c r="L27" s="135"/>
      <c r="M27" s="576"/>
      <c r="N27" s="862"/>
      <c r="O27" s="857"/>
      <c r="P27" s="135" t="s">
        <v>848</v>
      </c>
      <c r="Q27" s="135" t="s">
        <v>848</v>
      </c>
      <c r="R27" s="135" t="s">
        <v>848</v>
      </c>
      <c r="S27" s="135" t="s">
        <v>848</v>
      </c>
      <c r="T27" s="135" t="s">
        <v>848</v>
      </c>
      <c r="U27" s="135" t="s">
        <v>848</v>
      </c>
      <c r="V27" s="135" t="s">
        <v>848</v>
      </c>
      <c r="W27" s="68"/>
      <c r="X27" s="846"/>
    </row>
    <row r="28" spans="2:24" s="56" customFormat="1" ht="20.100000000000001" customHeight="1">
      <c r="B28" s="550" t="s">
        <v>419</v>
      </c>
      <c r="C28" s="175"/>
      <c r="D28" s="175"/>
      <c r="E28" s="175"/>
      <c r="F28" s="175"/>
      <c r="G28" s="175"/>
      <c r="H28" s="175"/>
      <c r="I28" s="175"/>
      <c r="J28" s="175"/>
      <c r="K28" s="123"/>
      <c r="L28" s="175"/>
      <c r="M28" s="576"/>
      <c r="N28" s="862"/>
      <c r="O28" s="857"/>
      <c r="P28" s="68"/>
      <c r="Q28" s="112"/>
      <c r="R28" s="68"/>
      <c r="S28" s="68"/>
      <c r="T28" s="68"/>
      <c r="U28" s="68"/>
      <c r="V28" s="68"/>
      <c r="W28" s="68"/>
      <c r="X28" s="846"/>
    </row>
    <row r="29" spans="2:24" s="56" customFormat="1" ht="20.100000000000001" customHeight="1">
      <c r="B29" s="550" t="s">
        <v>420</v>
      </c>
      <c r="C29" s="135" t="s">
        <v>848</v>
      </c>
      <c r="D29" s="135" t="s">
        <v>848</v>
      </c>
      <c r="E29" s="135" t="s">
        <v>848</v>
      </c>
      <c r="F29" s="176"/>
      <c r="G29" s="176"/>
      <c r="H29" s="176"/>
      <c r="I29" s="135" t="s">
        <v>848</v>
      </c>
      <c r="J29" s="175"/>
      <c r="K29" s="123"/>
      <c r="L29" s="175"/>
      <c r="M29" s="576"/>
      <c r="N29" s="862" t="s">
        <v>676</v>
      </c>
      <c r="O29" s="857"/>
      <c r="P29" s="135" t="s">
        <v>848</v>
      </c>
      <c r="Q29" s="135" t="s">
        <v>848</v>
      </c>
      <c r="R29" s="112"/>
      <c r="S29" s="135" t="s">
        <v>848</v>
      </c>
      <c r="T29" s="135" t="s">
        <v>848</v>
      </c>
      <c r="U29" s="135" t="s">
        <v>848</v>
      </c>
      <c r="V29" s="68"/>
      <c r="W29" s="68"/>
      <c r="X29" s="846"/>
    </row>
    <row r="30" spans="2:24" s="56" customFormat="1" ht="79.5" customHeight="1">
      <c r="B30" s="550" t="s">
        <v>421</v>
      </c>
      <c r="C30" s="175"/>
      <c r="D30" s="175"/>
      <c r="E30" s="135" t="s">
        <v>848</v>
      </c>
      <c r="F30" s="135" t="s">
        <v>848</v>
      </c>
      <c r="G30" s="175"/>
      <c r="H30" s="175"/>
      <c r="I30" s="135" t="s">
        <v>848</v>
      </c>
      <c r="J30" s="135" t="s">
        <v>848</v>
      </c>
      <c r="K30" s="176"/>
      <c r="L30" s="135" t="s">
        <v>848</v>
      </c>
      <c r="M30" s="576"/>
      <c r="N30" s="862" t="s">
        <v>869</v>
      </c>
      <c r="O30" s="856"/>
      <c r="P30" s="135" t="s">
        <v>848</v>
      </c>
      <c r="Q30" s="135" t="s">
        <v>848</v>
      </c>
      <c r="R30" s="112"/>
      <c r="S30" s="135" t="s">
        <v>848</v>
      </c>
      <c r="T30" s="135" t="s">
        <v>848</v>
      </c>
      <c r="U30" s="135" t="s">
        <v>848</v>
      </c>
      <c r="V30" s="135" t="s">
        <v>848</v>
      </c>
      <c r="W30" s="135" t="s">
        <v>848</v>
      </c>
      <c r="X30" s="844" t="s">
        <v>873</v>
      </c>
    </row>
    <row r="31" spans="2:24" s="56" customFormat="1" ht="20.100000000000001" customHeight="1">
      <c r="B31" s="550" t="s">
        <v>422</v>
      </c>
      <c r="C31" s="175"/>
      <c r="D31" s="175"/>
      <c r="E31" s="175"/>
      <c r="F31" s="175"/>
      <c r="G31" s="175"/>
      <c r="H31" s="175"/>
      <c r="I31" s="135" t="s">
        <v>848</v>
      </c>
      <c r="J31" s="135" t="s">
        <v>848</v>
      </c>
      <c r="K31" s="175"/>
      <c r="L31" s="175"/>
      <c r="M31" s="576"/>
      <c r="N31" s="862" t="s">
        <v>795</v>
      </c>
      <c r="O31" s="857"/>
      <c r="P31" s="68"/>
      <c r="Q31" s="68"/>
      <c r="R31" s="68"/>
      <c r="S31" s="135" t="s">
        <v>848</v>
      </c>
      <c r="T31" s="135" t="s">
        <v>848</v>
      </c>
      <c r="U31" s="135" t="s">
        <v>848</v>
      </c>
      <c r="V31" s="68"/>
      <c r="W31" s="68"/>
      <c r="X31" s="846"/>
    </row>
    <row r="32" spans="2:24" s="56" customFormat="1" ht="18" customHeight="1">
      <c r="B32" s="550" t="s">
        <v>423</v>
      </c>
      <c r="C32" s="175"/>
      <c r="D32" s="175"/>
      <c r="E32" s="175"/>
      <c r="F32" s="175"/>
      <c r="G32" s="175"/>
      <c r="H32" s="175"/>
      <c r="I32" s="175"/>
      <c r="J32" s="175"/>
      <c r="K32" s="135" t="s">
        <v>848</v>
      </c>
      <c r="L32" s="175"/>
      <c r="M32" s="576"/>
      <c r="N32" s="862"/>
      <c r="O32" s="857"/>
      <c r="P32" s="68"/>
      <c r="Q32" s="68"/>
      <c r="R32" s="68"/>
      <c r="S32" s="135" t="s">
        <v>848</v>
      </c>
      <c r="T32" s="68"/>
      <c r="U32" s="68"/>
      <c r="V32" s="68"/>
      <c r="W32" s="68"/>
      <c r="X32" s="846"/>
    </row>
    <row r="33" spans="2:24" s="56" customFormat="1" ht="20.100000000000001" customHeight="1">
      <c r="B33" s="550" t="s">
        <v>424</v>
      </c>
      <c r="C33" s="135" t="s">
        <v>848</v>
      </c>
      <c r="D33" s="135" t="s">
        <v>848</v>
      </c>
      <c r="E33" s="135" t="s">
        <v>848</v>
      </c>
      <c r="F33" s="175"/>
      <c r="G33" s="175"/>
      <c r="H33" s="175"/>
      <c r="I33" s="135" t="s">
        <v>848</v>
      </c>
      <c r="J33" s="175"/>
      <c r="K33" s="135" t="s">
        <v>848</v>
      </c>
      <c r="L33" s="175"/>
      <c r="M33" s="576"/>
      <c r="N33" s="862" t="s">
        <v>712</v>
      </c>
      <c r="O33" s="857"/>
      <c r="P33" s="135" t="s">
        <v>848</v>
      </c>
      <c r="Q33" s="135" t="s">
        <v>848</v>
      </c>
      <c r="R33" s="68"/>
      <c r="S33" s="68"/>
      <c r="T33" s="68"/>
      <c r="U33" s="135" t="s">
        <v>848</v>
      </c>
      <c r="V33" s="68"/>
      <c r="W33" s="68"/>
      <c r="X33" s="846" t="s">
        <v>700</v>
      </c>
    </row>
    <row r="34" spans="2:24" s="56" customFormat="1" ht="20.100000000000001" customHeight="1">
      <c r="B34" s="550" t="s">
        <v>425</v>
      </c>
      <c r="C34" s="135" t="s">
        <v>848</v>
      </c>
      <c r="D34" s="135" t="s">
        <v>848</v>
      </c>
      <c r="E34" s="135" t="s">
        <v>848</v>
      </c>
      <c r="F34" s="175"/>
      <c r="G34" s="135" t="s">
        <v>848</v>
      </c>
      <c r="H34" s="175"/>
      <c r="I34" s="135" t="s">
        <v>848</v>
      </c>
      <c r="J34" s="175"/>
      <c r="K34" s="135" t="s">
        <v>848</v>
      </c>
      <c r="L34" s="135" t="s">
        <v>848</v>
      </c>
      <c r="M34" s="576"/>
      <c r="N34" s="862" t="s">
        <v>870</v>
      </c>
      <c r="O34" s="857"/>
      <c r="P34" s="135" t="s">
        <v>848</v>
      </c>
      <c r="Q34" s="135" t="s">
        <v>848</v>
      </c>
      <c r="R34" s="68"/>
      <c r="S34" s="135" t="s">
        <v>848</v>
      </c>
      <c r="T34" s="68"/>
      <c r="U34" s="135" t="s">
        <v>848</v>
      </c>
      <c r="V34" s="68"/>
      <c r="W34" s="68"/>
      <c r="X34" s="848"/>
    </row>
    <row r="35" spans="2:24" s="56" customFormat="1" ht="20.100000000000001" customHeight="1">
      <c r="B35" s="550" t="s">
        <v>426</v>
      </c>
      <c r="C35" s="135" t="s">
        <v>848</v>
      </c>
      <c r="D35" s="135" t="s">
        <v>848</v>
      </c>
      <c r="E35" s="175"/>
      <c r="F35" s="175"/>
      <c r="G35" s="175"/>
      <c r="H35" s="175"/>
      <c r="I35" s="175"/>
      <c r="J35" s="135" t="s">
        <v>848</v>
      </c>
      <c r="K35" s="175"/>
      <c r="L35" s="135" t="s">
        <v>848</v>
      </c>
      <c r="M35" s="576"/>
      <c r="N35" s="862" t="s">
        <v>871</v>
      </c>
      <c r="O35" s="857"/>
      <c r="P35" s="68"/>
      <c r="Q35" s="112"/>
      <c r="R35" s="68"/>
      <c r="S35" s="68"/>
      <c r="T35" s="68"/>
      <c r="U35" s="68"/>
      <c r="V35" s="68"/>
      <c r="W35" s="68"/>
      <c r="X35" s="846"/>
    </row>
    <row r="36" spans="2:24" s="56" customFormat="1" ht="20.100000000000001" customHeight="1">
      <c r="B36" s="550" t="s">
        <v>427</v>
      </c>
      <c r="C36" s="175"/>
      <c r="D36" s="175"/>
      <c r="E36" s="135" t="s">
        <v>848</v>
      </c>
      <c r="F36" s="175"/>
      <c r="G36" s="175"/>
      <c r="H36" s="175"/>
      <c r="I36" s="175"/>
      <c r="J36" s="175"/>
      <c r="K36" s="175"/>
      <c r="L36" s="175"/>
      <c r="M36" s="576"/>
      <c r="N36" s="862" t="s">
        <v>799</v>
      </c>
      <c r="O36" s="857"/>
      <c r="P36" s="68"/>
      <c r="Q36" s="68"/>
      <c r="R36" s="68"/>
      <c r="S36" s="135" t="s">
        <v>848</v>
      </c>
      <c r="T36" s="68"/>
      <c r="U36" s="68"/>
      <c r="V36" s="68"/>
      <c r="W36" s="68"/>
      <c r="X36" s="846"/>
    </row>
    <row r="37" spans="2:24" ht="20.100000000000001" customHeight="1" thickBot="1">
      <c r="B37" s="849" t="s">
        <v>827</v>
      </c>
      <c r="C37" s="850">
        <f>COUNTIF(C8:C36,"○")</f>
        <v>11</v>
      </c>
      <c r="D37" s="850">
        <f>COUNTIF(D8:D36,"○")</f>
        <v>6</v>
      </c>
      <c r="E37" s="850">
        <f>COUNTIF(E8:E36,"○")</f>
        <v>23</v>
      </c>
      <c r="F37" s="850">
        <f>COUNTIF(F8:F36,"○")</f>
        <v>2</v>
      </c>
      <c r="G37" s="850">
        <f>COUNTIF(G8:G36,"○")</f>
        <v>9</v>
      </c>
      <c r="H37" s="850">
        <f>COUNTIF(H8:H36,"○")</f>
        <v>3</v>
      </c>
      <c r="I37" s="850">
        <f>COUNTIF(I8:I36,"○")</f>
        <v>13</v>
      </c>
      <c r="J37" s="850">
        <f>COUNTIF(J8:J36,"○")</f>
        <v>4</v>
      </c>
      <c r="K37" s="850">
        <f>COUNTIF(K8:K36,"○")</f>
        <v>10</v>
      </c>
      <c r="L37" s="850">
        <f>COUNTIF(L8:L36,"○")</f>
        <v>8</v>
      </c>
      <c r="M37" s="855">
        <f>COUNTIF(M8:M36,"○")</f>
        <v>1</v>
      </c>
      <c r="N37" s="865"/>
      <c r="O37" s="860">
        <f>COUNTIF(O8:O36,"○")</f>
        <v>0</v>
      </c>
      <c r="P37" s="850">
        <f>COUNTIF(P8:P36,"○")</f>
        <v>12</v>
      </c>
      <c r="Q37" s="850">
        <f>COUNTIF(Q8:Q36,"○")</f>
        <v>16</v>
      </c>
      <c r="R37" s="850">
        <f>COUNTIF(R8:R36,"○")</f>
        <v>6</v>
      </c>
      <c r="S37" s="850">
        <f>COUNTIF(S8:S36,"○")</f>
        <v>21</v>
      </c>
      <c r="T37" s="850">
        <f>COUNTIF(T8:T36,"○")</f>
        <v>12</v>
      </c>
      <c r="U37" s="850">
        <f>COUNTIF(U8:U36,"○")</f>
        <v>15</v>
      </c>
      <c r="V37" s="850">
        <f>COUNTIF(V8:V36,"○")</f>
        <v>3</v>
      </c>
      <c r="W37" s="850">
        <f>COUNTIF(W8:W36,"○")</f>
        <v>4</v>
      </c>
      <c r="X37" s="851"/>
    </row>
    <row r="38" spans="2:24">
      <c r="B38" s="529" t="s">
        <v>872</v>
      </c>
      <c r="M38" s="18" t="s">
        <v>837</v>
      </c>
    </row>
  </sheetData>
  <mergeCells count="30">
    <mergeCell ref="N1:X2"/>
    <mergeCell ref="T4:T7"/>
    <mergeCell ref="U4:U7"/>
    <mergeCell ref="H6:H7"/>
    <mergeCell ref="I6:I7"/>
    <mergeCell ref="J6:J7"/>
    <mergeCell ref="R4:R7"/>
    <mergeCell ref="S4:S7"/>
    <mergeCell ref="V4:V7"/>
    <mergeCell ref="W4:W7"/>
    <mergeCell ref="C3:M3"/>
    <mergeCell ref="O3:X3"/>
    <mergeCell ref="C4:H4"/>
    <mergeCell ref="I4:J5"/>
    <mergeCell ref="K4:L5"/>
    <mergeCell ref="M4:M7"/>
    <mergeCell ref="K6:K7"/>
    <mergeCell ref="L6:L7"/>
    <mergeCell ref="C5:D5"/>
    <mergeCell ref="C6:C7"/>
    <mergeCell ref="D6:D7"/>
    <mergeCell ref="E6:E7"/>
    <mergeCell ref="E5:G5"/>
    <mergeCell ref="G6:G7"/>
    <mergeCell ref="F6:F7"/>
    <mergeCell ref="X4:X7"/>
    <mergeCell ref="N4:N7"/>
    <mergeCell ref="O4:O7"/>
    <mergeCell ref="P4:P7"/>
    <mergeCell ref="Q4:Q7"/>
  </mergeCells>
  <phoneticPr fontId="3"/>
  <pageMargins left="0.51181102362204722" right="0.51181102362204722" top="0.35433070866141736" bottom="0.35433070866141736" header="0.31496062992125984" footer="0.31496062992125984"/>
  <pageSetup paperSize="9" scale="84"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1:AF23"/>
  <sheetViews>
    <sheetView topLeftCell="A7" workbookViewId="0">
      <selection activeCell="D27" sqref="D27"/>
    </sheetView>
  </sheetViews>
  <sheetFormatPr defaultColWidth="8.875" defaultRowHeight="13.5"/>
  <cols>
    <col min="1" max="1" width="1.875" style="18" customWidth="1"/>
    <col min="2" max="2" width="25.75" style="18" customWidth="1"/>
    <col min="3" max="4" width="5.5" style="18" customWidth="1"/>
    <col min="5" max="5" width="4.875" style="18" customWidth="1"/>
    <col min="6" max="6" width="6.25" style="18" customWidth="1"/>
    <col min="7" max="7" width="8.75" style="18" customWidth="1"/>
    <col min="8" max="8" width="7.125" style="18" customWidth="1"/>
    <col min="9" max="9" width="6.5" style="18" customWidth="1"/>
    <col min="10" max="10" width="8.375" style="18" customWidth="1"/>
    <col min="11" max="11" width="8.875" style="18" customWidth="1"/>
    <col min="12" max="12" width="9.5" style="18" bestFit="1" customWidth="1"/>
    <col min="13" max="13" width="6.875" style="18" customWidth="1"/>
    <col min="14" max="14" width="8.875" style="18" customWidth="1"/>
    <col min="15" max="15" width="8.625" style="18" customWidth="1"/>
    <col min="16" max="16" width="6" style="18" customWidth="1"/>
    <col min="17" max="17" width="8" style="18" customWidth="1"/>
    <col min="18" max="18" width="7.875" style="18" customWidth="1"/>
    <col min="19" max="19" width="7.625" style="18" customWidth="1"/>
    <col min="20" max="20" width="7.875" style="18" customWidth="1"/>
    <col min="21" max="21" width="1.375" style="18" customWidth="1"/>
    <col min="22" max="16384" width="8.875" style="18"/>
  </cols>
  <sheetData>
    <row r="1" spans="2:32" ht="25.5" customHeight="1" thickBot="1">
      <c r="B1" s="1164" t="s">
        <v>366</v>
      </c>
      <c r="C1" s="1164"/>
      <c r="D1" s="1164"/>
      <c r="E1" s="1164"/>
      <c r="F1" s="1164"/>
      <c r="G1" s="866"/>
      <c r="H1" s="866"/>
      <c r="I1" s="866"/>
      <c r="J1" s="866"/>
      <c r="K1" s="129"/>
      <c r="L1" s="62"/>
      <c r="M1" s="63"/>
      <c r="N1" s="62"/>
      <c r="O1" s="62"/>
      <c r="P1" s="62"/>
      <c r="Q1" s="62"/>
      <c r="R1" s="64"/>
      <c r="S1" s="62"/>
      <c r="T1" s="62"/>
    </row>
    <row r="2" spans="2:32" s="19" customFormat="1" ht="18.75" customHeight="1">
      <c r="B2" s="1058" t="s">
        <v>376</v>
      </c>
      <c r="C2" s="1172" t="s">
        <v>93</v>
      </c>
      <c r="D2" s="1172"/>
      <c r="E2" s="1172"/>
      <c r="F2" s="1172"/>
      <c r="G2" s="1172"/>
      <c r="H2" s="1172"/>
      <c r="I2" s="1172"/>
      <c r="J2" s="1172"/>
      <c r="K2" s="1172" t="s">
        <v>94</v>
      </c>
      <c r="L2" s="1172"/>
      <c r="M2" s="1172"/>
      <c r="N2" s="1172"/>
      <c r="O2" s="1172"/>
      <c r="P2" s="1172"/>
      <c r="Q2" s="1172"/>
      <c r="R2" s="1172"/>
      <c r="S2" s="1172"/>
      <c r="T2" s="1173"/>
    </row>
    <row r="3" spans="2:32" ht="30" customHeight="1">
      <c r="B3" s="1060"/>
      <c r="C3" s="1166" t="s">
        <v>337</v>
      </c>
      <c r="D3" s="1166" t="s">
        <v>338</v>
      </c>
      <c r="E3" s="1166" t="s">
        <v>95</v>
      </c>
      <c r="F3" s="1174" t="s">
        <v>339</v>
      </c>
      <c r="G3" s="1166" t="s">
        <v>96</v>
      </c>
      <c r="H3" s="1166" t="s">
        <v>45</v>
      </c>
      <c r="I3" s="1166" t="s">
        <v>97</v>
      </c>
      <c r="J3" s="1166" t="s">
        <v>46</v>
      </c>
      <c r="K3" s="1166" t="s">
        <v>274</v>
      </c>
      <c r="L3" s="1166"/>
      <c r="M3" s="1166"/>
      <c r="N3" s="1166" t="s">
        <v>275</v>
      </c>
      <c r="O3" s="1166"/>
      <c r="P3" s="1166"/>
      <c r="Q3" s="1166" t="s">
        <v>276</v>
      </c>
      <c r="R3" s="1166"/>
      <c r="S3" s="1166"/>
      <c r="T3" s="1167"/>
    </row>
    <row r="4" spans="2:32" ht="23.1" customHeight="1">
      <c r="B4" s="1060"/>
      <c r="C4" s="1166"/>
      <c r="D4" s="1166"/>
      <c r="E4" s="1166"/>
      <c r="F4" s="1174"/>
      <c r="G4" s="1166"/>
      <c r="H4" s="1166"/>
      <c r="I4" s="1166"/>
      <c r="J4" s="1166"/>
      <c r="K4" s="1166" t="s">
        <v>47</v>
      </c>
      <c r="L4" s="1166" t="s">
        <v>48</v>
      </c>
      <c r="M4" s="1168" t="s">
        <v>49</v>
      </c>
      <c r="N4" s="1169" t="s">
        <v>50</v>
      </c>
      <c r="O4" s="1170" t="s">
        <v>98</v>
      </c>
      <c r="P4" s="1171" t="s">
        <v>51</v>
      </c>
      <c r="Q4" s="1166" t="s">
        <v>79</v>
      </c>
      <c r="R4" s="1166"/>
      <c r="S4" s="1166" t="s">
        <v>80</v>
      </c>
      <c r="T4" s="1167"/>
    </row>
    <row r="5" spans="2:32" ht="15.75" customHeight="1">
      <c r="B5" s="1060"/>
      <c r="C5" s="1166"/>
      <c r="D5" s="1166"/>
      <c r="E5" s="1166"/>
      <c r="F5" s="1174"/>
      <c r="G5" s="1166"/>
      <c r="H5" s="1166"/>
      <c r="I5" s="1166"/>
      <c r="J5" s="1166"/>
      <c r="K5" s="1166"/>
      <c r="L5" s="1166"/>
      <c r="M5" s="1168"/>
      <c r="N5" s="1169"/>
      <c r="O5" s="1170"/>
      <c r="P5" s="1171"/>
      <c r="Q5" s="65" t="s">
        <v>81</v>
      </c>
      <c r="R5" s="65" t="s">
        <v>82</v>
      </c>
      <c r="S5" s="65" t="s">
        <v>81</v>
      </c>
      <c r="T5" s="867" t="s">
        <v>82</v>
      </c>
    </row>
    <row r="6" spans="2:32" ht="16.350000000000001" customHeight="1">
      <c r="B6" s="1060"/>
      <c r="C6" s="1166"/>
      <c r="D6" s="1166"/>
      <c r="E6" s="1166"/>
      <c r="F6" s="1174"/>
      <c r="G6" s="1166"/>
      <c r="H6" s="1166"/>
      <c r="I6" s="1166"/>
      <c r="J6" s="1166"/>
      <c r="K6" s="65" t="s">
        <v>52</v>
      </c>
      <c r="L6" s="65" t="s">
        <v>53</v>
      </c>
      <c r="M6" s="96" t="s">
        <v>147</v>
      </c>
      <c r="N6" s="97" t="s">
        <v>53</v>
      </c>
      <c r="O6" s="97" t="s">
        <v>99</v>
      </c>
      <c r="P6" s="98" t="s">
        <v>147</v>
      </c>
      <c r="Q6" s="65" t="s">
        <v>53</v>
      </c>
      <c r="R6" s="97" t="s">
        <v>100</v>
      </c>
      <c r="S6" s="97" t="s">
        <v>53</v>
      </c>
      <c r="T6" s="868" t="s">
        <v>53</v>
      </c>
    </row>
    <row r="7" spans="2:32" ht="30" customHeight="1">
      <c r="B7" s="869" t="s">
        <v>878</v>
      </c>
      <c r="C7" s="101">
        <v>836.7</v>
      </c>
      <c r="D7" s="101">
        <v>298.7</v>
      </c>
      <c r="E7" s="53">
        <v>400</v>
      </c>
      <c r="F7" s="102">
        <v>0.747</v>
      </c>
      <c r="G7" s="55" t="s">
        <v>606</v>
      </c>
      <c r="H7" s="54">
        <v>34</v>
      </c>
      <c r="I7" s="54" t="s">
        <v>558</v>
      </c>
      <c r="J7" s="54" t="s">
        <v>747</v>
      </c>
      <c r="K7" s="43">
        <v>13734006</v>
      </c>
      <c r="L7" s="43">
        <v>13573595</v>
      </c>
      <c r="M7" s="99">
        <v>1.0118178713892672</v>
      </c>
      <c r="N7" s="43">
        <v>11574562</v>
      </c>
      <c r="O7" s="43">
        <v>13221233</v>
      </c>
      <c r="P7" s="99">
        <v>0.87545253910887133</v>
      </c>
      <c r="Q7" s="103">
        <v>1097586</v>
      </c>
      <c r="R7" s="42">
        <v>574478</v>
      </c>
      <c r="S7" s="42">
        <v>60086</v>
      </c>
      <c r="T7" s="870">
        <v>60086</v>
      </c>
      <c r="U7" s="52"/>
      <c r="V7" s="52"/>
    </row>
    <row r="8" spans="2:32" ht="30" customHeight="1">
      <c r="B8" s="550" t="s">
        <v>882</v>
      </c>
      <c r="C8" s="101">
        <v>1618</v>
      </c>
      <c r="D8" s="101">
        <v>385</v>
      </c>
      <c r="E8" s="53">
        <v>568</v>
      </c>
      <c r="F8" s="102">
        <v>0.67800000000000005</v>
      </c>
      <c r="G8" s="55" t="s">
        <v>406</v>
      </c>
      <c r="H8" s="54">
        <v>28</v>
      </c>
      <c r="I8" s="54" t="s">
        <v>407</v>
      </c>
      <c r="J8" s="54" t="s">
        <v>324</v>
      </c>
      <c r="K8" s="43">
        <v>22738272</v>
      </c>
      <c r="L8" s="43">
        <v>23242337</v>
      </c>
      <c r="M8" s="99">
        <f>K8/L8</f>
        <v>0.97831263697794246</v>
      </c>
      <c r="N8" s="100">
        <v>20470912</v>
      </c>
      <c r="O8" s="43">
        <v>22045971</v>
      </c>
      <c r="P8" s="99">
        <f>N8/O8</f>
        <v>0.92855569845392616</v>
      </c>
      <c r="Q8" s="103">
        <v>1089676</v>
      </c>
      <c r="R8" s="42">
        <v>750537</v>
      </c>
      <c r="S8" s="42">
        <v>525480</v>
      </c>
      <c r="T8" s="871">
        <v>525480</v>
      </c>
      <c r="U8" s="52"/>
      <c r="V8" s="52"/>
    </row>
    <row r="9" spans="2:32" ht="30" customHeight="1">
      <c r="B9" s="869" t="s">
        <v>883</v>
      </c>
      <c r="C9" s="101">
        <v>153</v>
      </c>
      <c r="D9" s="101">
        <v>53.3</v>
      </c>
      <c r="E9" s="53">
        <v>90</v>
      </c>
      <c r="F9" s="102">
        <v>0.59199999999999997</v>
      </c>
      <c r="G9" s="55" t="s">
        <v>523</v>
      </c>
      <c r="H9" s="54">
        <v>4</v>
      </c>
      <c r="I9" s="54" t="s">
        <v>524</v>
      </c>
      <c r="J9" s="54" t="s">
        <v>525</v>
      </c>
      <c r="K9" s="43">
        <v>1765582</v>
      </c>
      <c r="L9" s="43">
        <v>1758023</v>
      </c>
      <c r="M9" s="99">
        <v>1.0043</v>
      </c>
      <c r="N9" s="100">
        <v>1468610</v>
      </c>
      <c r="O9" s="43">
        <v>1649868</v>
      </c>
      <c r="P9" s="99">
        <v>0.8901</v>
      </c>
      <c r="Q9" s="103">
        <v>252340</v>
      </c>
      <c r="R9" s="42">
        <v>200976</v>
      </c>
      <c r="S9" s="42">
        <v>10680</v>
      </c>
      <c r="T9" s="871">
        <v>12170</v>
      </c>
      <c r="U9" s="52"/>
      <c r="V9" s="52"/>
    </row>
    <row r="10" spans="2:32" ht="30" customHeight="1">
      <c r="B10" s="869" t="s">
        <v>884</v>
      </c>
      <c r="C10" s="101">
        <v>309</v>
      </c>
      <c r="D10" s="101">
        <v>170</v>
      </c>
      <c r="E10" s="53">
        <v>281</v>
      </c>
      <c r="F10" s="102">
        <v>0.60499999999999998</v>
      </c>
      <c r="G10" s="55" t="s">
        <v>578</v>
      </c>
      <c r="H10" s="54">
        <v>15</v>
      </c>
      <c r="I10" s="54" t="s">
        <v>558</v>
      </c>
      <c r="J10" s="54" t="s">
        <v>559</v>
      </c>
      <c r="K10" s="43">
        <v>5007010</v>
      </c>
      <c r="L10" s="43">
        <v>4613296</v>
      </c>
      <c r="M10" s="99">
        <v>1.085</v>
      </c>
      <c r="N10" s="100">
        <v>4231502</v>
      </c>
      <c r="O10" s="43">
        <v>4351588</v>
      </c>
      <c r="P10" s="99">
        <v>0.97199999999999998</v>
      </c>
      <c r="Q10" s="103">
        <v>396196</v>
      </c>
      <c r="R10" s="42">
        <v>396196</v>
      </c>
      <c r="S10" s="42">
        <v>184291</v>
      </c>
      <c r="T10" s="871">
        <v>184291</v>
      </c>
      <c r="U10" s="52"/>
      <c r="V10" s="52"/>
    </row>
    <row r="11" spans="2:32" ht="30" customHeight="1">
      <c r="B11" s="550" t="s">
        <v>885</v>
      </c>
      <c r="C11" s="101">
        <v>306.3</v>
      </c>
      <c r="D11" s="101">
        <v>132.80000000000001</v>
      </c>
      <c r="E11" s="53">
        <v>200</v>
      </c>
      <c r="F11" s="102">
        <v>0.66400000000000003</v>
      </c>
      <c r="G11" s="55" t="s">
        <v>557</v>
      </c>
      <c r="H11" s="54">
        <v>9</v>
      </c>
      <c r="I11" s="54" t="s">
        <v>558</v>
      </c>
      <c r="J11" s="54" t="s">
        <v>559</v>
      </c>
      <c r="K11" s="43">
        <v>5801987</v>
      </c>
      <c r="L11" s="43">
        <v>5146242</v>
      </c>
      <c r="M11" s="99">
        <v>1.127</v>
      </c>
      <c r="N11" s="100">
        <v>4235258</v>
      </c>
      <c r="O11" s="43">
        <v>4743387</v>
      </c>
      <c r="P11" s="99">
        <v>0.89300000000000002</v>
      </c>
      <c r="Q11" s="103">
        <v>836284</v>
      </c>
      <c r="R11" s="42">
        <v>682243</v>
      </c>
      <c r="S11" s="42">
        <v>487757</v>
      </c>
      <c r="T11" s="871">
        <v>537757</v>
      </c>
      <c r="U11" s="52"/>
      <c r="V11" s="52"/>
    </row>
    <row r="12" spans="2:32" ht="30" customHeight="1">
      <c r="B12" s="550" t="s">
        <v>886</v>
      </c>
      <c r="C12" s="101">
        <v>499</v>
      </c>
      <c r="D12" s="101">
        <v>235</v>
      </c>
      <c r="E12" s="53">
        <v>328</v>
      </c>
      <c r="F12" s="102">
        <v>0.72799999999999998</v>
      </c>
      <c r="G12" s="55" t="s">
        <v>578</v>
      </c>
      <c r="H12" s="54">
        <v>25</v>
      </c>
      <c r="I12" s="54" t="s">
        <v>558</v>
      </c>
      <c r="J12" s="54" t="s">
        <v>559</v>
      </c>
      <c r="K12" s="43">
        <v>12404185</v>
      </c>
      <c r="L12" s="43">
        <v>10991561</v>
      </c>
      <c r="M12" s="99">
        <v>1.129</v>
      </c>
      <c r="N12" s="100">
        <v>9400468</v>
      </c>
      <c r="O12" s="43">
        <v>10195032</v>
      </c>
      <c r="P12" s="99">
        <v>0.92200000000000004</v>
      </c>
      <c r="Q12" s="103">
        <v>425052</v>
      </c>
      <c r="R12" s="42">
        <v>7814</v>
      </c>
      <c r="S12" s="42">
        <v>676045</v>
      </c>
      <c r="T12" s="871">
        <v>840540</v>
      </c>
      <c r="U12" s="52"/>
      <c r="V12" s="52"/>
    </row>
    <row r="13" spans="2:32" ht="30" customHeight="1">
      <c r="B13" s="550" t="s">
        <v>887</v>
      </c>
      <c r="C13" s="297">
        <v>524</v>
      </c>
      <c r="D13" s="298">
        <v>219</v>
      </c>
      <c r="E13" s="298">
        <v>300</v>
      </c>
      <c r="F13" s="299">
        <v>0.68100000000000005</v>
      </c>
      <c r="G13" s="300" t="s">
        <v>606</v>
      </c>
      <c r="H13" s="301">
        <v>21</v>
      </c>
      <c r="I13" s="301" t="s">
        <v>607</v>
      </c>
      <c r="J13" s="301" t="s">
        <v>608</v>
      </c>
      <c r="K13" s="302">
        <v>8698045</v>
      </c>
      <c r="L13" s="302">
        <v>8363645</v>
      </c>
      <c r="M13" s="299">
        <f>K13/L13</f>
        <v>1.0399825674093055</v>
      </c>
      <c r="N13" s="303">
        <v>6143362</v>
      </c>
      <c r="O13" s="302">
        <v>7788819</v>
      </c>
      <c r="P13" s="299">
        <f>N13/O13</f>
        <v>0.78874114291268038</v>
      </c>
      <c r="Q13" s="304">
        <v>519765</v>
      </c>
      <c r="R13" s="305">
        <v>952344</v>
      </c>
      <c r="S13" s="305">
        <v>404427</v>
      </c>
      <c r="T13" s="872">
        <v>453747</v>
      </c>
      <c r="U13"/>
      <c r="V13"/>
      <c r="W13"/>
      <c r="X13"/>
      <c r="Y13"/>
      <c r="Z13"/>
      <c r="AA13"/>
      <c r="AB13"/>
      <c r="AC13"/>
      <c r="AD13"/>
      <c r="AE13"/>
      <c r="AF13"/>
    </row>
    <row r="14" spans="2:32" ht="30" customHeight="1">
      <c r="B14" s="869" t="s">
        <v>879</v>
      </c>
      <c r="C14" s="101">
        <v>85.2</v>
      </c>
      <c r="D14" s="101">
        <v>57.4</v>
      </c>
      <c r="E14" s="53">
        <v>77</v>
      </c>
      <c r="F14" s="102">
        <v>0.7117</v>
      </c>
      <c r="G14" s="55" t="s">
        <v>656</v>
      </c>
      <c r="H14" s="54" t="s">
        <v>657</v>
      </c>
      <c r="I14" s="54" t="s">
        <v>658</v>
      </c>
      <c r="J14" s="54" t="s">
        <v>559</v>
      </c>
      <c r="K14" s="43">
        <v>1317084</v>
      </c>
      <c r="L14" s="43">
        <v>1294346</v>
      </c>
      <c r="M14" s="99">
        <v>1.018</v>
      </c>
      <c r="N14" s="100">
        <v>977815</v>
      </c>
      <c r="O14" s="43">
        <v>1240107</v>
      </c>
      <c r="P14" s="99">
        <v>0.78800000000000003</v>
      </c>
      <c r="Q14" s="103">
        <v>315279</v>
      </c>
      <c r="R14" s="42">
        <v>324279</v>
      </c>
      <c r="S14" s="42">
        <v>50871</v>
      </c>
      <c r="T14" s="871">
        <v>68238</v>
      </c>
      <c r="U14" s="52"/>
      <c r="V14" s="52"/>
    </row>
    <row r="15" spans="2:32" ht="30" customHeight="1">
      <c r="B15" s="1279" t="s">
        <v>888</v>
      </c>
      <c r="C15" s="1435"/>
      <c r="D15" s="1435"/>
      <c r="E15" s="1436"/>
      <c r="F15" s="1437"/>
      <c r="G15" s="1438"/>
      <c r="H15" s="1439"/>
      <c r="I15" s="1439"/>
      <c r="J15" s="1439"/>
      <c r="K15" s="1440"/>
      <c r="L15" s="1440"/>
      <c r="M15" s="1441"/>
      <c r="N15" s="1442"/>
      <c r="O15" s="1440"/>
      <c r="P15" s="1441"/>
      <c r="Q15" s="1443"/>
      <c r="R15" s="1444"/>
      <c r="S15" s="1444"/>
      <c r="T15" s="1445"/>
      <c r="U15" s="52"/>
      <c r="V15" s="52"/>
    </row>
    <row r="16" spans="2:32" ht="30" customHeight="1">
      <c r="B16" s="550" t="s">
        <v>889</v>
      </c>
      <c r="C16" s="101">
        <v>136.5</v>
      </c>
      <c r="D16" s="101">
        <v>41.1</v>
      </c>
      <c r="E16" s="53">
        <v>50</v>
      </c>
      <c r="F16" s="102">
        <v>0.82099999999999995</v>
      </c>
      <c r="G16" s="55" t="s">
        <v>784</v>
      </c>
      <c r="H16" s="54">
        <v>7</v>
      </c>
      <c r="I16" s="54" t="s">
        <v>658</v>
      </c>
      <c r="J16" s="54" t="s">
        <v>785</v>
      </c>
      <c r="K16" s="43">
        <v>1081823</v>
      </c>
      <c r="L16" s="43">
        <v>1065566</v>
      </c>
      <c r="M16" s="99">
        <v>1.0149999999999999</v>
      </c>
      <c r="N16" s="100">
        <v>838954</v>
      </c>
      <c r="O16" s="43">
        <v>1045647</v>
      </c>
      <c r="P16" s="99">
        <v>0.80200000000000005</v>
      </c>
      <c r="Q16" s="103">
        <v>286429</v>
      </c>
      <c r="R16" s="42">
        <v>286429</v>
      </c>
      <c r="S16" s="42">
        <v>5784</v>
      </c>
      <c r="T16" s="871">
        <v>5784</v>
      </c>
      <c r="U16" s="52"/>
      <c r="V16" s="52"/>
    </row>
    <row r="17" spans="2:22" ht="30" customHeight="1">
      <c r="B17" s="869" t="s">
        <v>880</v>
      </c>
      <c r="C17" s="101">
        <v>354</v>
      </c>
      <c r="D17" s="101">
        <v>130</v>
      </c>
      <c r="E17" s="53">
        <v>255</v>
      </c>
      <c r="F17" s="102">
        <v>0.50900000000000001</v>
      </c>
      <c r="G17" s="55" t="s">
        <v>692</v>
      </c>
      <c r="H17" s="54">
        <v>14</v>
      </c>
      <c r="I17" s="54" t="s">
        <v>693</v>
      </c>
      <c r="J17" s="54" t="s">
        <v>694</v>
      </c>
      <c r="K17" s="43">
        <v>5103069</v>
      </c>
      <c r="L17" s="43">
        <v>4018174</v>
      </c>
      <c r="M17" s="99">
        <v>1.27</v>
      </c>
      <c r="N17" s="100">
        <v>3189989</v>
      </c>
      <c r="O17" s="43">
        <v>3787724</v>
      </c>
      <c r="P17" s="99">
        <v>0.84199999999999997</v>
      </c>
      <c r="Q17" s="103">
        <v>236661</v>
      </c>
      <c r="R17" s="42">
        <v>236661</v>
      </c>
      <c r="S17" s="42">
        <v>221074</v>
      </c>
      <c r="T17" s="871">
        <v>219808</v>
      </c>
      <c r="U17" s="52"/>
      <c r="V17" s="52"/>
    </row>
    <row r="18" spans="2:22" ht="30" customHeight="1">
      <c r="B18" s="869" t="s">
        <v>881</v>
      </c>
      <c r="C18" s="101">
        <v>311</v>
      </c>
      <c r="D18" s="101">
        <v>145</v>
      </c>
      <c r="E18" s="53">
        <v>244</v>
      </c>
      <c r="F18" s="102">
        <v>0.59299999999999997</v>
      </c>
      <c r="G18" s="55" t="s">
        <v>927</v>
      </c>
      <c r="H18" s="54">
        <v>16</v>
      </c>
      <c r="I18" s="54" t="s">
        <v>558</v>
      </c>
      <c r="J18" s="54" t="s">
        <v>559</v>
      </c>
      <c r="K18" s="43">
        <v>5402952</v>
      </c>
      <c r="L18" s="43">
        <v>4922862</v>
      </c>
      <c r="M18" s="99">
        <v>1.0980000000000001</v>
      </c>
      <c r="N18" s="100">
        <v>3311562</v>
      </c>
      <c r="O18" s="43">
        <v>4179670</v>
      </c>
      <c r="P18" s="99">
        <v>0.79200000000000004</v>
      </c>
      <c r="Q18" s="103">
        <v>468760</v>
      </c>
      <c r="R18" s="42">
        <v>253508</v>
      </c>
      <c r="S18" s="42">
        <v>158903</v>
      </c>
      <c r="T18" s="1206">
        <v>147255</v>
      </c>
      <c r="U18" s="52"/>
      <c r="V18" s="52"/>
    </row>
    <row r="19" spans="2:22" ht="30" customHeight="1">
      <c r="B19" s="1279" t="s">
        <v>890</v>
      </c>
      <c r="C19" s="1435"/>
      <c r="D19" s="1435"/>
      <c r="E19" s="1436"/>
      <c r="F19" s="1437"/>
      <c r="G19" s="1438"/>
      <c r="H19" s="1439"/>
      <c r="I19" s="1439"/>
      <c r="J19" s="1439"/>
      <c r="K19" s="1440"/>
      <c r="L19" s="1440"/>
      <c r="M19" s="1441"/>
      <c r="N19" s="1442"/>
      <c r="O19" s="1440"/>
      <c r="P19" s="1441"/>
      <c r="Q19" s="1443"/>
      <c r="R19" s="1444"/>
      <c r="S19" s="1444"/>
      <c r="T19" s="1445"/>
      <c r="U19" s="52"/>
      <c r="V19" s="52"/>
    </row>
    <row r="20" spans="2:22" ht="30" customHeight="1">
      <c r="B20" s="550" t="s">
        <v>891</v>
      </c>
      <c r="C20" s="1333">
        <v>187.5</v>
      </c>
      <c r="D20" s="1337">
        <v>189.9</v>
      </c>
      <c r="E20" s="1334">
        <v>348</v>
      </c>
      <c r="F20" s="1335">
        <v>0.54600000000000004</v>
      </c>
      <c r="G20" s="55" t="s">
        <v>944</v>
      </c>
      <c r="H20" s="1336">
        <v>4</v>
      </c>
      <c r="I20" s="54" t="s">
        <v>945</v>
      </c>
      <c r="J20" s="54" t="s">
        <v>946</v>
      </c>
      <c r="K20" s="43">
        <v>4075607</v>
      </c>
      <c r="L20" s="1334">
        <v>3196409</v>
      </c>
      <c r="M20" s="99">
        <v>1.2749999999999999</v>
      </c>
      <c r="N20" s="100">
        <v>1694859</v>
      </c>
      <c r="O20" s="43">
        <v>3071058</v>
      </c>
      <c r="P20" s="99">
        <v>0.55200000000000005</v>
      </c>
      <c r="Q20" s="42"/>
      <c r="R20" s="42">
        <v>2194050</v>
      </c>
      <c r="S20" s="42"/>
      <c r="T20" s="1206">
        <v>250177</v>
      </c>
      <c r="U20" s="52"/>
      <c r="V20" s="52"/>
    </row>
    <row r="21" spans="2:22" ht="30" customHeight="1">
      <c r="B21" s="550" t="s">
        <v>892</v>
      </c>
      <c r="C21" s="101">
        <v>71.099999999999994</v>
      </c>
      <c r="D21" s="101">
        <v>34.799999999999997</v>
      </c>
      <c r="E21" s="53">
        <v>46</v>
      </c>
      <c r="F21" s="102">
        <v>0.755</v>
      </c>
      <c r="G21" s="55" t="s">
        <v>927</v>
      </c>
      <c r="H21" s="54">
        <v>3</v>
      </c>
      <c r="I21" s="54" t="s">
        <v>658</v>
      </c>
      <c r="J21" s="54" t="s">
        <v>946</v>
      </c>
      <c r="K21" s="43">
        <v>1059530</v>
      </c>
      <c r="L21" s="43">
        <v>903118</v>
      </c>
      <c r="M21" s="99">
        <v>1.173</v>
      </c>
      <c r="N21" s="100">
        <v>648916</v>
      </c>
      <c r="O21" s="43">
        <v>876645</v>
      </c>
      <c r="P21" s="99">
        <v>0.74</v>
      </c>
      <c r="Q21" s="103"/>
      <c r="R21" s="42">
        <v>364499</v>
      </c>
      <c r="S21" s="42"/>
      <c r="T21" s="1206">
        <v>54990</v>
      </c>
      <c r="U21" s="52"/>
      <c r="V21" s="52"/>
    </row>
    <row r="22" spans="2:22" ht="30" customHeight="1" thickBot="1">
      <c r="B22" s="1423" t="s">
        <v>893</v>
      </c>
      <c r="C22" s="1424"/>
      <c r="D22" s="1424"/>
      <c r="E22" s="1425"/>
      <c r="F22" s="1426"/>
      <c r="G22" s="1427"/>
      <c r="H22" s="1428"/>
      <c r="I22" s="1428"/>
      <c r="J22" s="1428"/>
      <c r="K22" s="1429"/>
      <c r="L22" s="1429"/>
      <c r="M22" s="1430"/>
      <c r="N22" s="1431"/>
      <c r="O22" s="1429"/>
      <c r="P22" s="1430"/>
      <c r="Q22" s="1432"/>
      <c r="R22" s="1433"/>
      <c r="S22" s="1433"/>
      <c r="T22" s="1434"/>
      <c r="U22" s="52"/>
      <c r="V22" s="52"/>
    </row>
    <row r="23" spans="2:22" ht="14.25" customHeight="1">
      <c r="B23" s="1165" t="s">
        <v>367</v>
      </c>
      <c r="C23" s="1165"/>
      <c r="D23" s="1165"/>
      <c r="E23" s="1165"/>
      <c r="F23" s="1165"/>
      <c r="G23" s="1165"/>
      <c r="H23" s="1165"/>
      <c r="I23" s="1165"/>
      <c r="J23" s="1165"/>
      <c r="K23" s="1165"/>
      <c r="L23" s="1165"/>
      <c r="M23" s="1165"/>
      <c r="N23" s="1165"/>
      <c r="O23" s="1165"/>
      <c r="P23" s="1165"/>
      <c r="Q23" s="1165"/>
      <c r="R23" s="1165"/>
      <c r="S23" s="1165"/>
      <c r="T23" s="1165"/>
      <c r="U23" s="56"/>
      <c r="V23" s="56"/>
    </row>
  </sheetData>
  <mergeCells count="24">
    <mergeCell ref="C2:J2"/>
    <mergeCell ref="K2:T2"/>
    <mergeCell ref="C3:C6"/>
    <mergeCell ref="E3:E6"/>
    <mergeCell ref="F3:F6"/>
    <mergeCell ref="G3:G6"/>
    <mergeCell ref="H3:H6"/>
    <mergeCell ref="I3:I6"/>
    <mergeCell ref="B1:F1"/>
    <mergeCell ref="B23:T23"/>
    <mergeCell ref="J3:J6"/>
    <mergeCell ref="K3:M3"/>
    <mergeCell ref="N3:P3"/>
    <mergeCell ref="Q3:T3"/>
    <mergeCell ref="Q4:R4"/>
    <mergeCell ref="S4:T4"/>
    <mergeCell ref="K4:K5"/>
    <mergeCell ref="L4:L5"/>
    <mergeCell ref="M4:M5"/>
    <mergeCell ref="N4:N5"/>
    <mergeCell ref="O4:O5"/>
    <mergeCell ref="P4:P5"/>
    <mergeCell ref="D3:D6"/>
    <mergeCell ref="B2:B6"/>
  </mergeCells>
  <phoneticPr fontId="3"/>
  <pageMargins left="0.43307086614173229" right="0.43307086614173229" top="0.47244094488188981" bottom="0.39370078740157483" header="0.59055118110236227" footer="0.31496062992125984"/>
  <pageSetup paperSize="9" scale="88"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AJ24"/>
  <sheetViews>
    <sheetView topLeftCell="A10" workbookViewId="0">
      <selection activeCell="O6" sqref="O6"/>
    </sheetView>
  </sheetViews>
  <sheetFormatPr defaultColWidth="8.875" defaultRowHeight="13.5"/>
  <cols>
    <col min="1" max="1" width="22.25" style="18" customWidth="1"/>
    <col min="2" max="2" width="5" style="18" customWidth="1"/>
    <col min="3" max="30" width="4.125" style="18" customWidth="1"/>
    <col min="31" max="31" width="5.75" style="18" customWidth="1"/>
    <col min="32" max="34" width="4.125" style="18" customWidth="1"/>
    <col min="35" max="35" width="5.5" style="18" customWidth="1"/>
    <col min="36" max="36" width="5.75" style="18" customWidth="1"/>
    <col min="37" max="47" width="4.625" style="18" customWidth="1"/>
    <col min="48" max="16384" width="8.875" style="18"/>
  </cols>
  <sheetData>
    <row r="1" spans="1:36" ht="19.5" customHeight="1" thickBot="1">
      <c r="A1" s="1131" t="s">
        <v>368</v>
      </c>
      <c r="B1" s="1131"/>
      <c r="C1" s="1131"/>
      <c r="D1" s="1131"/>
      <c r="E1" s="1131"/>
      <c r="F1" s="1131"/>
      <c r="G1" s="1131"/>
      <c r="H1" s="1131"/>
      <c r="I1" s="1131"/>
      <c r="J1" s="1131"/>
      <c r="K1" s="1131"/>
      <c r="L1" s="1131"/>
      <c r="M1" s="1131"/>
      <c r="N1" s="1131"/>
      <c r="O1" s="1131"/>
      <c r="P1" s="1131"/>
      <c r="Q1" s="1131"/>
      <c r="R1" s="1131"/>
      <c r="S1" s="1131"/>
      <c r="T1" s="1131"/>
      <c r="U1" s="58"/>
      <c r="V1" s="58"/>
      <c r="W1" s="58"/>
      <c r="X1" s="58"/>
      <c r="Y1" s="58"/>
      <c r="Z1" s="58"/>
      <c r="AA1" s="58"/>
      <c r="AB1" s="58"/>
      <c r="AC1" s="58"/>
      <c r="AD1" s="58"/>
      <c r="AE1" s="58"/>
      <c r="AF1" s="58"/>
      <c r="AG1" s="58"/>
      <c r="AH1" s="58"/>
      <c r="AI1" s="58"/>
      <c r="AJ1" s="58"/>
    </row>
    <row r="2" spans="1:36" ht="18.600000000000001" customHeight="1" thickBot="1">
      <c r="A2" s="1183" t="s">
        <v>376</v>
      </c>
      <c r="B2" s="1177" t="s">
        <v>101</v>
      </c>
      <c r="C2" s="1177"/>
      <c r="D2" s="1177"/>
      <c r="E2" s="1177"/>
      <c r="F2" s="1177"/>
      <c r="G2" s="1177"/>
      <c r="H2" s="1177"/>
      <c r="I2" s="1177"/>
      <c r="J2" s="1177"/>
      <c r="K2" s="1177"/>
      <c r="L2" s="1177"/>
      <c r="M2" s="1177"/>
      <c r="N2" s="1177"/>
      <c r="O2" s="1177"/>
      <c r="P2" s="1177"/>
      <c r="Q2" s="1177"/>
      <c r="R2" s="1177"/>
      <c r="S2" s="1177"/>
      <c r="T2" s="1177"/>
      <c r="U2" s="1177"/>
      <c r="V2" s="1177"/>
      <c r="W2" s="1177"/>
      <c r="X2" s="1177"/>
      <c r="Y2" s="1177"/>
      <c r="Z2" s="1177"/>
      <c r="AA2" s="1177"/>
      <c r="AB2" s="1177"/>
      <c r="AC2" s="1177"/>
      <c r="AD2" s="1177"/>
      <c r="AE2" s="1177"/>
      <c r="AF2" s="1177"/>
      <c r="AG2" s="1177"/>
      <c r="AH2" s="1177"/>
      <c r="AI2" s="1178"/>
      <c r="AJ2" s="1179"/>
    </row>
    <row r="3" spans="1:36" ht="54.75" customHeight="1" thickBot="1">
      <c r="A3" s="1185"/>
      <c r="B3" s="1187" t="s">
        <v>102</v>
      </c>
      <c r="C3" s="1187"/>
      <c r="D3" s="1187"/>
      <c r="E3" s="1187"/>
      <c r="F3" s="1187"/>
      <c r="G3" s="1187"/>
      <c r="H3" s="1187"/>
      <c r="I3" s="1187"/>
      <c r="J3" s="1187"/>
      <c r="K3" s="1187"/>
      <c r="L3" s="1187"/>
      <c r="M3" s="1187"/>
      <c r="N3" s="1187"/>
      <c r="O3" s="1187"/>
      <c r="P3" s="1187"/>
      <c r="Q3" s="1187"/>
      <c r="R3" s="1187"/>
      <c r="S3" s="1187"/>
      <c r="T3" s="1187"/>
      <c r="U3" s="1187"/>
      <c r="V3" s="1187"/>
      <c r="W3" s="1187"/>
      <c r="X3" s="1187"/>
      <c r="Y3" s="1187"/>
      <c r="Z3" s="1187"/>
      <c r="AA3" s="1187"/>
      <c r="AB3" s="1187"/>
      <c r="AC3" s="1187"/>
      <c r="AD3" s="1187"/>
      <c r="AE3" s="1187"/>
      <c r="AF3" s="1187"/>
      <c r="AG3" s="1188"/>
      <c r="AH3" s="1189"/>
      <c r="AI3" s="1175" t="s">
        <v>196</v>
      </c>
      <c r="AJ3" s="1176"/>
    </row>
    <row r="4" spans="1:36" ht="22.35" customHeight="1">
      <c r="A4" s="1185"/>
      <c r="B4" s="1182" t="s">
        <v>103</v>
      </c>
      <c r="C4" s="1190" t="s">
        <v>104</v>
      </c>
      <c r="D4" s="1190"/>
      <c r="E4" s="1190"/>
      <c r="F4" s="1190"/>
      <c r="G4" s="1190"/>
      <c r="H4" s="1190"/>
      <c r="I4" s="1190"/>
      <c r="J4" s="1190"/>
      <c r="K4" s="1190"/>
      <c r="L4" s="1190"/>
      <c r="M4" s="1190"/>
      <c r="N4" s="1190"/>
      <c r="O4" s="1190"/>
      <c r="P4" s="1190"/>
      <c r="Q4" s="1190"/>
      <c r="R4" s="1190"/>
      <c r="S4" s="1190"/>
      <c r="T4" s="1190"/>
      <c r="U4" s="1190"/>
      <c r="V4" s="1190"/>
      <c r="W4" s="1190"/>
      <c r="X4" s="1190"/>
      <c r="Y4" s="1190"/>
      <c r="Z4" s="1190"/>
      <c r="AA4" s="1190"/>
      <c r="AB4" s="1190"/>
      <c r="AC4" s="1190"/>
      <c r="AD4" s="1190"/>
      <c r="AE4" s="1190"/>
      <c r="AF4" s="1191"/>
      <c r="AG4" s="1183" t="s">
        <v>146</v>
      </c>
      <c r="AH4" s="1184"/>
      <c r="AI4" s="1180" t="s">
        <v>197</v>
      </c>
      <c r="AJ4" s="1181" t="s">
        <v>198</v>
      </c>
    </row>
    <row r="5" spans="1:36" ht="27.75" customHeight="1">
      <c r="A5" s="1185"/>
      <c r="B5" s="1182"/>
      <c r="C5" s="1182" t="s">
        <v>54</v>
      </c>
      <c r="D5" s="1182"/>
      <c r="E5" s="1182" t="s">
        <v>55</v>
      </c>
      <c r="F5" s="1182"/>
      <c r="G5" s="1182" t="s">
        <v>56</v>
      </c>
      <c r="H5" s="1182"/>
      <c r="I5" s="1182" t="s">
        <v>57</v>
      </c>
      <c r="J5" s="1182"/>
      <c r="K5" s="1182" t="s">
        <v>58</v>
      </c>
      <c r="L5" s="1182"/>
      <c r="M5" s="1182" t="s">
        <v>59</v>
      </c>
      <c r="N5" s="1182"/>
      <c r="O5" s="1193" t="s">
        <v>78</v>
      </c>
      <c r="P5" s="1193"/>
      <c r="Q5" s="1182" t="s">
        <v>73</v>
      </c>
      <c r="R5" s="1182"/>
      <c r="S5" s="1182" t="s">
        <v>76</v>
      </c>
      <c r="T5" s="1182"/>
      <c r="U5" s="1182" t="s">
        <v>74</v>
      </c>
      <c r="V5" s="1182"/>
      <c r="W5" s="1182" t="s">
        <v>83</v>
      </c>
      <c r="X5" s="1182"/>
      <c r="Y5" s="1182" t="s">
        <v>84</v>
      </c>
      <c r="Z5" s="1182"/>
      <c r="AA5" s="1182" t="s">
        <v>85</v>
      </c>
      <c r="AB5" s="1182"/>
      <c r="AC5" s="1182" t="s">
        <v>6</v>
      </c>
      <c r="AD5" s="1182"/>
      <c r="AE5" s="1182" t="s">
        <v>340</v>
      </c>
      <c r="AF5" s="1192"/>
      <c r="AG5" s="1185"/>
      <c r="AH5" s="1186"/>
      <c r="AI5" s="1180"/>
      <c r="AJ5" s="1181"/>
    </row>
    <row r="6" spans="1:36" ht="82.5" customHeight="1">
      <c r="A6" s="1185"/>
      <c r="B6" s="1182"/>
      <c r="C6" s="88" t="s">
        <v>77</v>
      </c>
      <c r="D6" s="88" t="s">
        <v>8</v>
      </c>
      <c r="E6" s="88" t="s">
        <v>77</v>
      </c>
      <c r="F6" s="88" t="s">
        <v>8</v>
      </c>
      <c r="G6" s="88" t="s">
        <v>77</v>
      </c>
      <c r="H6" s="88" t="s">
        <v>8</v>
      </c>
      <c r="I6" s="88" t="s">
        <v>77</v>
      </c>
      <c r="J6" s="88" t="s">
        <v>8</v>
      </c>
      <c r="K6" s="88" t="s">
        <v>77</v>
      </c>
      <c r="L6" s="88" t="s">
        <v>8</v>
      </c>
      <c r="M6" s="88" t="s">
        <v>77</v>
      </c>
      <c r="N6" s="88" t="s">
        <v>8</v>
      </c>
      <c r="O6" s="88" t="s">
        <v>77</v>
      </c>
      <c r="P6" s="88" t="s">
        <v>8</v>
      </c>
      <c r="Q6" s="88" t="s">
        <v>77</v>
      </c>
      <c r="R6" s="88" t="s">
        <v>8</v>
      </c>
      <c r="S6" s="88" t="s">
        <v>77</v>
      </c>
      <c r="T6" s="88" t="s">
        <v>8</v>
      </c>
      <c r="U6" s="88" t="s">
        <v>77</v>
      </c>
      <c r="V6" s="88" t="s">
        <v>8</v>
      </c>
      <c r="W6" s="88" t="s">
        <v>77</v>
      </c>
      <c r="X6" s="88" t="s">
        <v>8</v>
      </c>
      <c r="Y6" s="88" t="s">
        <v>77</v>
      </c>
      <c r="Z6" s="88" t="s">
        <v>8</v>
      </c>
      <c r="AA6" s="88" t="s">
        <v>77</v>
      </c>
      <c r="AB6" s="88" t="s">
        <v>8</v>
      </c>
      <c r="AC6" s="88" t="s">
        <v>77</v>
      </c>
      <c r="AD6" s="88" t="s">
        <v>8</v>
      </c>
      <c r="AE6" s="88" t="s">
        <v>77</v>
      </c>
      <c r="AF6" s="878" t="s">
        <v>8</v>
      </c>
      <c r="AG6" s="887" t="s">
        <v>144</v>
      </c>
      <c r="AH6" s="121" t="s">
        <v>145</v>
      </c>
      <c r="AI6" s="1180"/>
      <c r="AJ6" s="1181"/>
    </row>
    <row r="7" spans="1:36" ht="27" customHeight="1">
      <c r="A7" s="869" t="s">
        <v>878</v>
      </c>
      <c r="B7" s="538">
        <v>129.1</v>
      </c>
      <c r="C7" s="539">
        <v>6.4</v>
      </c>
      <c r="D7" s="539">
        <v>0</v>
      </c>
      <c r="E7" s="539">
        <v>9.1999999999999993</v>
      </c>
      <c r="F7" s="539">
        <v>0</v>
      </c>
      <c r="G7" s="539">
        <v>10.4</v>
      </c>
      <c r="H7" s="539">
        <v>0</v>
      </c>
      <c r="I7" s="539">
        <v>28</v>
      </c>
      <c r="J7" s="539">
        <v>0</v>
      </c>
      <c r="K7" s="539">
        <v>10.7</v>
      </c>
      <c r="L7" s="539">
        <v>0</v>
      </c>
      <c r="M7" s="539">
        <v>5.4</v>
      </c>
      <c r="N7" s="539">
        <v>0</v>
      </c>
      <c r="O7" s="539">
        <v>2.2999999999999998</v>
      </c>
      <c r="P7" s="539">
        <v>0</v>
      </c>
      <c r="Q7" s="539">
        <v>1.2</v>
      </c>
      <c r="R7" s="539">
        <v>0</v>
      </c>
      <c r="S7" s="539">
        <v>0.5</v>
      </c>
      <c r="T7" s="540">
        <v>0</v>
      </c>
      <c r="U7" s="540">
        <v>0.2</v>
      </c>
      <c r="V7" s="540">
        <v>0</v>
      </c>
      <c r="W7" s="540">
        <v>5.3</v>
      </c>
      <c r="X7" s="540">
        <v>0</v>
      </c>
      <c r="Y7" s="540">
        <v>7.1</v>
      </c>
      <c r="Z7" s="540">
        <v>0</v>
      </c>
      <c r="AA7" s="540">
        <v>3.7</v>
      </c>
      <c r="AB7" s="540">
        <v>0</v>
      </c>
      <c r="AC7" s="540">
        <v>15</v>
      </c>
      <c r="AD7" s="540">
        <v>0</v>
      </c>
      <c r="AE7" s="540">
        <v>105.1</v>
      </c>
      <c r="AF7" s="884">
        <v>0</v>
      </c>
      <c r="AG7" s="888">
        <v>11</v>
      </c>
      <c r="AH7" s="889">
        <v>12</v>
      </c>
      <c r="AI7" s="880">
        <v>489</v>
      </c>
      <c r="AJ7" s="873">
        <v>0</v>
      </c>
    </row>
    <row r="8" spans="1:36" ht="27" customHeight="1">
      <c r="A8" s="550" t="s">
        <v>882</v>
      </c>
      <c r="B8" s="538">
        <v>178</v>
      </c>
      <c r="C8" s="539">
        <v>8.1</v>
      </c>
      <c r="D8" s="539">
        <v>0</v>
      </c>
      <c r="E8" s="539">
        <v>12.3</v>
      </c>
      <c r="F8" s="539">
        <v>0</v>
      </c>
      <c r="G8" s="539">
        <v>23.2</v>
      </c>
      <c r="H8" s="539">
        <v>0</v>
      </c>
      <c r="I8" s="539">
        <v>37.799999999999997</v>
      </c>
      <c r="J8" s="539">
        <v>0</v>
      </c>
      <c r="K8" s="539">
        <v>11.2</v>
      </c>
      <c r="L8" s="539">
        <v>0</v>
      </c>
      <c r="M8" s="539">
        <v>10.5</v>
      </c>
      <c r="N8" s="539">
        <v>0</v>
      </c>
      <c r="O8" s="539">
        <v>3.5</v>
      </c>
      <c r="P8" s="539">
        <v>0</v>
      </c>
      <c r="Q8" s="539">
        <v>0.1</v>
      </c>
      <c r="R8" s="539">
        <v>0</v>
      </c>
      <c r="S8" s="539">
        <v>3.2</v>
      </c>
      <c r="T8" s="540">
        <v>0</v>
      </c>
      <c r="U8" s="540">
        <v>4.3</v>
      </c>
      <c r="V8" s="540">
        <v>0</v>
      </c>
      <c r="W8" s="540">
        <v>6.3</v>
      </c>
      <c r="X8" s="540">
        <v>0</v>
      </c>
      <c r="Y8" s="540">
        <v>12.7</v>
      </c>
      <c r="Z8" s="540">
        <v>0</v>
      </c>
      <c r="AA8" s="540">
        <v>6.8</v>
      </c>
      <c r="AB8" s="540">
        <v>0</v>
      </c>
      <c r="AC8" s="540">
        <v>46.7</v>
      </c>
      <c r="AD8" s="540">
        <v>0</v>
      </c>
      <c r="AE8" s="541">
        <f>SUM(C8,E8,G8,I8,K8,M8,O8,Q8,S8,U8,W8,Y8,AA8,AC8)</f>
        <v>186.7</v>
      </c>
      <c r="AF8" s="885">
        <f>SUM(D8,F8,H8,J8,L8,N8,P8,R8,T8,V8,X8,Z8,AB8,AD8)</f>
        <v>0</v>
      </c>
      <c r="AG8" s="888">
        <v>32</v>
      </c>
      <c r="AH8" s="889">
        <v>35</v>
      </c>
      <c r="AI8" s="880">
        <v>617</v>
      </c>
      <c r="AJ8" s="873">
        <v>0</v>
      </c>
    </row>
    <row r="9" spans="1:36" ht="27" customHeight="1">
      <c r="A9" s="869" t="s">
        <v>883</v>
      </c>
      <c r="B9" s="538">
        <v>5</v>
      </c>
      <c r="C9" s="539"/>
      <c r="D9" s="539"/>
      <c r="E9" s="539"/>
      <c r="F9" s="539"/>
      <c r="G9" s="539">
        <v>1</v>
      </c>
      <c r="H9" s="539">
        <v>1</v>
      </c>
      <c r="I9" s="539">
        <v>4</v>
      </c>
      <c r="J9" s="539">
        <v>1</v>
      </c>
      <c r="K9" s="539"/>
      <c r="L9" s="539"/>
      <c r="M9" s="539"/>
      <c r="N9" s="539"/>
      <c r="O9" s="539"/>
      <c r="P9" s="539"/>
      <c r="Q9" s="539"/>
      <c r="R9" s="539"/>
      <c r="S9" s="539"/>
      <c r="T9" s="540"/>
      <c r="U9" s="540"/>
      <c r="V9" s="540"/>
      <c r="W9" s="540"/>
      <c r="X9" s="540"/>
      <c r="Y9" s="540"/>
      <c r="Z9" s="540"/>
      <c r="AA9" s="540"/>
      <c r="AB9" s="540"/>
      <c r="AC9" s="540"/>
      <c r="AD9" s="540"/>
      <c r="AE9" s="540"/>
      <c r="AF9" s="884"/>
      <c r="AG9" s="888"/>
      <c r="AH9" s="889"/>
      <c r="AI9" s="880"/>
      <c r="AJ9" s="873"/>
    </row>
    <row r="10" spans="1:36" ht="27" customHeight="1">
      <c r="A10" s="869" t="s">
        <v>884</v>
      </c>
      <c r="B10" s="538">
        <v>30.5</v>
      </c>
      <c r="C10" s="539">
        <v>0.1</v>
      </c>
      <c r="D10" s="539">
        <v>0</v>
      </c>
      <c r="E10" s="539">
        <v>1</v>
      </c>
      <c r="F10" s="539">
        <v>0</v>
      </c>
      <c r="G10" s="539">
        <v>8</v>
      </c>
      <c r="H10" s="539">
        <v>0</v>
      </c>
      <c r="I10" s="539">
        <v>10.7</v>
      </c>
      <c r="J10" s="539">
        <v>7</v>
      </c>
      <c r="K10" s="539">
        <v>1.2</v>
      </c>
      <c r="L10" s="539">
        <v>2</v>
      </c>
      <c r="M10" s="539">
        <v>4.0999999999999996</v>
      </c>
      <c r="N10" s="539">
        <v>0</v>
      </c>
      <c r="O10" s="539">
        <v>0.3</v>
      </c>
      <c r="P10" s="539">
        <v>0</v>
      </c>
      <c r="Q10" s="539">
        <v>0.1</v>
      </c>
      <c r="R10" s="539">
        <v>0</v>
      </c>
      <c r="S10" s="539">
        <v>0.1</v>
      </c>
      <c r="T10" s="540">
        <v>0</v>
      </c>
      <c r="U10" s="540">
        <v>0.3</v>
      </c>
      <c r="V10" s="540">
        <v>1</v>
      </c>
      <c r="W10" s="540">
        <v>1.1000000000000001</v>
      </c>
      <c r="X10" s="540">
        <v>2</v>
      </c>
      <c r="Y10" s="540">
        <v>1.1000000000000001</v>
      </c>
      <c r="Z10" s="540">
        <v>1</v>
      </c>
      <c r="AA10" s="540">
        <v>0</v>
      </c>
      <c r="AB10" s="540">
        <v>1</v>
      </c>
      <c r="AC10" s="540">
        <v>1.4</v>
      </c>
      <c r="AD10" s="540">
        <v>1</v>
      </c>
      <c r="AE10" s="540">
        <f>C10+E10+G10+I10+K10+M10+O10+Q10+S10+U10+W10+Y10+AA10+AC10</f>
        <v>29.5</v>
      </c>
      <c r="AF10" s="884">
        <f>D10+F10+H10+J10+L10+N10+P10+R10+T10+V10+X10+Z10+AB10+AD10</f>
        <v>15</v>
      </c>
      <c r="AG10" s="888">
        <v>0</v>
      </c>
      <c r="AH10" s="889">
        <v>1</v>
      </c>
      <c r="AI10" s="880">
        <v>179</v>
      </c>
      <c r="AJ10" s="873">
        <v>10</v>
      </c>
    </row>
    <row r="11" spans="1:36" ht="27" customHeight="1">
      <c r="A11" s="550" t="s">
        <v>885</v>
      </c>
      <c r="B11" s="538">
        <v>32</v>
      </c>
      <c r="C11" s="539">
        <v>0</v>
      </c>
      <c r="D11" s="539">
        <v>0</v>
      </c>
      <c r="E11" s="539">
        <v>5</v>
      </c>
      <c r="F11" s="539">
        <v>1</v>
      </c>
      <c r="G11" s="539">
        <v>3</v>
      </c>
      <c r="H11" s="539">
        <v>2</v>
      </c>
      <c r="I11" s="539">
        <v>8</v>
      </c>
      <c r="J11" s="539">
        <v>1</v>
      </c>
      <c r="K11" s="539">
        <v>4</v>
      </c>
      <c r="L11" s="539">
        <v>0</v>
      </c>
      <c r="M11" s="539">
        <v>3</v>
      </c>
      <c r="N11" s="539">
        <v>0</v>
      </c>
      <c r="O11" s="539">
        <v>1</v>
      </c>
      <c r="P11" s="539">
        <v>0</v>
      </c>
      <c r="Q11" s="539">
        <v>0</v>
      </c>
      <c r="R11" s="539">
        <v>0</v>
      </c>
      <c r="S11" s="539">
        <v>0</v>
      </c>
      <c r="T11" s="540">
        <v>0</v>
      </c>
      <c r="U11" s="540">
        <v>0</v>
      </c>
      <c r="V11" s="540">
        <v>0</v>
      </c>
      <c r="W11" s="540">
        <v>3</v>
      </c>
      <c r="X11" s="540">
        <v>0</v>
      </c>
      <c r="Y11" s="540">
        <v>2</v>
      </c>
      <c r="Z11" s="540">
        <v>0</v>
      </c>
      <c r="AA11" s="540">
        <v>2</v>
      </c>
      <c r="AB11" s="540">
        <v>0</v>
      </c>
      <c r="AC11" s="540">
        <v>1</v>
      </c>
      <c r="AD11" s="540">
        <v>0</v>
      </c>
      <c r="AE11" s="540">
        <v>32</v>
      </c>
      <c r="AF11" s="884">
        <v>0</v>
      </c>
      <c r="AG11" s="888">
        <v>3</v>
      </c>
      <c r="AH11" s="889">
        <v>4</v>
      </c>
      <c r="AI11" s="880">
        <v>172</v>
      </c>
      <c r="AJ11" s="873">
        <v>7</v>
      </c>
    </row>
    <row r="12" spans="1:36" ht="27" customHeight="1">
      <c r="A12" s="550" t="s">
        <v>886</v>
      </c>
      <c r="B12" s="538">
        <v>47.2</v>
      </c>
      <c r="C12" s="539">
        <v>0</v>
      </c>
      <c r="D12" s="539">
        <v>0</v>
      </c>
      <c r="E12" s="539">
        <v>0</v>
      </c>
      <c r="F12" s="539">
        <v>0</v>
      </c>
      <c r="G12" s="539">
        <v>5.7</v>
      </c>
      <c r="H12" s="539">
        <v>0</v>
      </c>
      <c r="I12" s="539">
        <v>13.5</v>
      </c>
      <c r="J12" s="539">
        <v>0</v>
      </c>
      <c r="K12" s="539">
        <v>3</v>
      </c>
      <c r="L12" s="539">
        <v>0</v>
      </c>
      <c r="M12" s="539">
        <v>2</v>
      </c>
      <c r="N12" s="539">
        <v>1</v>
      </c>
      <c r="O12" s="539">
        <v>2</v>
      </c>
      <c r="P12" s="539">
        <v>0</v>
      </c>
      <c r="Q12" s="539">
        <v>0</v>
      </c>
      <c r="R12" s="539">
        <v>0</v>
      </c>
      <c r="S12" s="539">
        <v>0</v>
      </c>
      <c r="T12" s="540">
        <v>0</v>
      </c>
      <c r="U12" s="540">
        <v>3.9</v>
      </c>
      <c r="V12" s="540">
        <v>0</v>
      </c>
      <c r="W12" s="540">
        <v>0</v>
      </c>
      <c r="X12" s="540">
        <v>0</v>
      </c>
      <c r="Y12" s="540">
        <v>3</v>
      </c>
      <c r="Z12" s="540">
        <v>0</v>
      </c>
      <c r="AA12" s="540">
        <v>0.9</v>
      </c>
      <c r="AB12" s="540">
        <v>1</v>
      </c>
      <c r="AC12" s="540">
        <v>3.2</v>
      </c>
      <c r="AD12" s="540">
        <v>0</v>
      </c>
      <c r="AE12" s="540">
        <v>36</v>
      </c>
      <c r="AF12" s="884">
        <v>2</v>
      </c>
      <c r="AG12" s="888">
        <v>10</v>
      </c>
      <c r="AH12" s="889">
        <v>0</v>
      </c>
      <c r="AI12" s="880">
        <v>306.7</v>
      </c>
      <c r="AJ12" s="873">
        <v>10</v>
      </c>
    </row>
    <row r="13" spans="1:36" ht="27" customHeight="1">
      <c r="A13" s="550" t="s">
        <v>887</v>
      </c>
      <c r="B13" s="542">
        <v>67.400000000000006</v>
      </c>
      <c r="C13" s="543">
        <v>0.6</v>
      </c>
      <c r="D13" s="543">
        <v>1</v>
      </c>
      <c r="E13" s="543">
        <v>0.09</v>
      </c>
      <c r="F13" s="543">
        <v>0</v>
      </c>
      <c r="G13" s="543">
        <v>6.1</v>
      </c>
      <c r="H13" s="543">
        <v>0</v>
      </c>
      <c r="I13" s="543">
        <v>13.2</v>
      </c>
      <c r="J13" s="543">
        <v>2</v>
      </c>
      <c r="K13" s="543">
        <v>3.1</v>
      </c>
      <c r="L13" s="543">
        <v>0</v>
      </c>
      <c r="M13" s="543">
        <v>7.4</v>
      </c>
      <c r="N13" s="543">
        <v>0</v>
      </c>
      <c r="O13" s="543">
        <v>2.1</v>
      </c>
      <c r="P13" s="543">
        <v>0</v>
      </c>
      <c r="Q13" s="543">
        <v>0.7</v>
      </c>
      <c r="R13" s="543">
        <v>0</v>
      </c>
      <c r="S13" s="543">
        <v>0.1</v>
      </c>
      <c r="T13" s="543">
        <v>0</v>
      </c>
      <c r="U13" s="543">
        <v>2.4</v>
      </c>
      <c r="V13" s="544">
        <v>0</v>
      </c>
      <c r="W13" s="544">
        <v>0.1</v>
      </c>
      <c r="X13" s="544">
        <v>0</v>
      </c>
      <c r="Y13" s="544">
        <v>2.6</v>
      </c>
      <c r="Z13" s="544">
        <v>0</v>
      </c>
      <c r="AA13" s="544">
        <v>3.1</v>
      </c>
      <c r="AB13" s="544">
        <v>0</v>
      </c>
      <c r="AC13" s="544">
        <v>25.8</v>
      </c>
      <c r="AD13" s="544">
        <v>0</v>
      </c>
      <c r="AE13" s="545">
        <v>67.400000000000006</v>
      </c>
      <c r="AF13" s="886">
        <v>3</v>
      </c>
      <c r="AG13" s="890">
        <v>8</v>
      </c>
      <c r="AH13" s="891">
        <v>14</v>
      </c>
      <c r="AI13" s="881">
        <v>279</v>
      </c>
      <c r="AJ13" s="874">
        <v>0</v>
      </c>
    </row>
    <row r="14" spans="1:36" ht="27" customHeight="1">
      <c r="A14" s="869" t="s">
        <v>879</v>
      </c>
      <c r="B14" s="538">
        <v>4</v>
      </c>
      <c r="C14" s="539"/>
      <c r="D14" s="539"/>
      <c r="E14" s="539"/>
      <c r="F14" s="539"/>
      <c r="G14" s="539"/>
      <c r="H14" s="539"/>
      <c r="I14" s="539">
        <v>4</v>
      </c>
      <c r="J14" s="539">
        <v>0</v>
      </c>
      <c r="K14" s="539"/>
      <c r="L14" s="539"/>
      <c r="M14" s="539"/>
      <c r="N14" s="539"/>
      <c r="O14" s="539"/>
      <c r="P14" s="539"/>
      <c r="Q14" s="539"/>
      <c r="R14" s="539"/>
      <c r="S14" s="539"/>
      <c r="T14" s="540"/>
      <c r="U14" s="540"/>
      <c r="V14" s="540"/>
      <c r="W14" s="540"/>
      <c r="X14" s="540"/>
      <c r="Y14" s="540"/>
      <c r="Z14" s="540"/>
      <c r="AA14" s="540"/>
      <c r="AB14" s="540"/>
      <c r="AC14" s="540"/>
      <c r="AD14" s="540"/>
      <c r="AE14" s="540"/>
      <c r="AF14" s="884"/>
      <c r="AG14" s="888"/>
      <c r="AH14" s="889"/>
      <c r="AI14" s="880">
        <v>35</v>
      </c>
      <c r="AJ14" s="873">
        <v>0</v>
      </c>
    </row>
    <row r="15" spans="1:36" ht="27" customHeight="1">
      <c r="A15" s="1279" t="s">
        <v>888</v>
      </c>
      <c r="B15" s="1462"/>
      <c r="C15" s="1463"/>
      <c r="D15" s="1463"/>
      <c r="E15" s="1463"/>
      <c r="F15" s="1463"/>
      <c r="G15" s="1463"/>
      <c r="H15" s="1463"/>
      <c r="I15" s="1463"/>
      <c r="J15" s="1463"/>
      <c r="K15" s="1463"/>
      <c r="L15" s="1463"/>
      <c r="M15" s="1463"/>
      <c r="N15" s="1463"/>
      <c r="O15" s="1463"/>
      <c r="P15" s="1463"/>
      <c r="Q15" s="1463"/>
      <c r="R15" s="1463"/>
      <c r="S15" s="1463"/>
      <c r="T15" s="1462"/>
      <c r="U15" s="1462"/>
      <c r="V15" s="1462"/>
      <c r="W15" s="1462"/>
      <c r="X15" s="1462"/>
      <c r="Y15" s="1462"/>
      <c r="Z15" s="1462"/>
      <c r="AA15" s="1462"/>
      <c r="AB15" s="1462"/>
      <c r="AC15" s="1462"/>
      <c r="AD15" s="1462"/>
      <c r="AE15" s="1462"/>
      <c r="AF15" s="1464"/>
      <c r="AG15" s="1465"/>
      <c r="AH15" s="1466"/>
      <c r="AI15" s="1467"/>
      <c r="AJ15" s="1468"/>
    </row>
    <row r="16" spans="1:36" ht="27" customHeight="1">
      <c r="A16" s="550" t="s">
        <v>889</v>
      </c>
      <c r="B16" s="538"/>
      <c r="C16" s="539"/>
      <c r="D16" s="539"/>
      <c r="E16" s="539">
        <v>0.5</v>
      </c>
      <c r="F16" s="539">
        <v>0</v>
      </c>
      <c r="G16" s="539">
        <v>0.2</v>
      </c>
      <c r="H16" s="539">
        <v>0</v>
      </c>
      <c r="I16" s="539">
        <v>5.4</v>
      </c>
      <c r="J16" s="539">
        <v>0</v>
      </c>
      <c r="K16" s="539"/>
      <c r="L16" s="539"/>
      <c r="M16" s="539">
        <v>1</v>
      </c>
      <c r="N16" s="539">
        <v>0</v>
      </c>
      <c r="O16" s="539">
        <v>0.2</v>
      </c>
      <c r="P16" s="539">
        <v>0</v>
      </c>
      <c r="Q16" s="539"/>
      <c r="R16" s="539"/>
      <c r="S16" s="539"/>
      <c r="T16" s="540"/>
      <c r="U16" s="540"/>
      <c r="V16" s="540"/>
      <c r="W16" s="540"/>
      <c r="X16" s="540"/>
      <c r="Y16" s="540"/>
      <c r="Z16" s="540"/>
      <c r="AA16" s="540"/>
      <c r="AB16" s="540"/>
      <c r="AC16" s="540">
        <v>0.4</v>
      </c>
      <c r="AD16" s="540">
        <v>0</v>
      </c>
      <c r="AE16" s="540"/>
      <c r="AF16" s="884"/>
      <c r="AG16" s="888">
        <v>0.5</v>
      </c>
      <c r="AH16" s="889">
        <v>0</v>
      </c>
      <c r="AI16" s="882">
        <v>36</v>
      </c>
      <c r="AJ16" s="875">
        <v>0</v>
      </c>
    </row>
    <row r="17" spans="1:36" ht="27" customHeight="1">
      <c r="A17" s="869" t="s">
        <v>880</v>
      </c>
      <c r="B17" s="538">
        <v>19.600000000000001</v>
      </c>
      <c r="C17" s="539">
        <v>2</v>
      </c>
      <c r="D17" s="539">
        <v>0</v>
      </c>
      <c r="E17" s="539">
        <v>0.6</v>
      </c>
      <c r="F17" s="539">
        <v>1</v>
      </c>
      <c r="G17" s="539">
        <v>2.8</v>
      </c>
      <c r="H17" s="539">
        <v>0</v>
      </c>
      <c r="I17" s="539">
        <v>7.9</v>
      </c>
      <c r="J17" s="539">
        <v>0</v>
      </c>
      <c r="K17" s="539">
        <v>0</v>
      </c>
      <c r="L17" s="539">
        <v>0</v>
      </c>
      <c r="M17" s="539">
        <v>2.1</v>
      </c>
      <c r="N17" s="539">
        <v>1</v>
      </c>
      <c r="O17" s="539">
        <v>1</v>
      </c>
      <c r="P17" s="539">
        <v>0</v>
      </c>
      <c r="Q17" s="539">
        <v>0</v>
      </c>
      <c r="R17" s="539">
        <v>0</v>
      </c>
      <c r="S17" s="539">
        <v>0.2</v>
      </c>
      <c r="T17" s="540">
        <v>0</v>
      </c>
      <c r="U17" s="540">
        <v>1.3</v>
      </c>
      <c r="V17" s="540">
        <v>0</v>
      </c>
      <c r="W17" s="540">
        <v>0.1</v>
      </c>
      <c r="X17" s="540">
        <v>0</v>
      </c>
      <c r="Y17" s="540">
        <v>0</v>
      </c>
      <c r="Z17" s="540">
        <v>0</v>
      </c>
      <c r="AA17" s="540">
        <v>0.3</v>
      </c>
      <c r="AB17" s="540">
        <v>0</v>
      </c>
      <c r="AC17" s="540">
        <v>1.3</v>
      </c>
      <c r="AD17" s="540">
        <v>0</v>
      </c>
      <c r="AE17" s="540">
        <v>19.600000000000001</v>
      </c>
      <c r="AF17" s="884">
        <v>2</v>
      </c>
      <c r="AG17" s="888">
        <v>0</v>
      </c>
      <c r="AH17" s="889">
        <v>0</v>
      </c>
      <c r="AI17" s="880">
        <v>139</v>
      </c>
      <c r="AJ17" s="873">
        <v>7</v>
      </c>
    </row>
    <row r="18" spans="1:36" ht="27" customHeight="1">
      <c r="A18" s="907" t="s">
        <v>881</v>
      </c>
      <c r="B18" s="1207">
        <v>22.5</v>
      </c>
      <c r="C18" s="1208">
        <v>0</v>
      </c>
      <c r="D18" s="1208">
        <v>3</v>
      </c>
      <c r="E18" s="1208">
        <v>1</v>
      </c>
      <c r="F18" s="1208">
        <v>0</v>
      </c>
      <c r="G18" s="1208">
        <v>3</v>
      </c>
      <c r="H18" s="1208">
        <v>0</v>
      </c>
      <c r="I18" s="1208">
        <v>10</v>
      </c>
      <c r="J18" s="1208">
        <v>0</v>
      </c>
      <c r="K18" s="1208">
        <v>0</v>
      </c>
      <c r="L18" s="1208">
        <v>1</v>
      </c>
      <c r="M18" s="1208">
        <v>3</v>
      </c>
      <c r="N18" s="1208">
        <v>0</v>
      </c>
      <c r="O18" s="1208">
        <v>2.5</v>
      </c>
      <c r="P18" s="1208">
        <v>0</v>
      </c>
      <c r="Q18" s="1208">
        <v>0</v>
      </c>
      <c r="R18" s="1208">
        <v>0</v>
      </c>
      <c r="S18" s="1208">
        <v>0</v>
      </c>
      <c r="T18" s="1209">
        <v>0</v>
      </c>
      <c r="U18" s="1209">
        <v>1</v>
      </c>
      <c r="V18" s="1209">
        <v>0</v>
      </c>
      <c r="W18" s="1209">
        <v>1</v>
      </c>
      <c r="X18" s="1209">
        <v>1</v>
      </c>
      <c r="Y18" s="1209">
        <v>0</v>
      </c>
      <c r="Z18" s="1209">
        <v>0</v>
      </c>
      <c r="AA18" s="1209">
        <v>0</v>
      </c>
      <c r="AB18" s="1209">
        <v>0</v>
      </c>
      <c r="AC18" s="1209">
        <v>1</v>
      </c>
      <c r="AD18" s="1209">
        <v>2</v>
      </c>
      <c r="AE18" s="1209">
        <v>22.5</v>
      </c>
      <c r="AF18" s="1447">
        <v>7</v>
      </c>
      <c r="AG18" s="1449">
        <v>0</v>
      </c>
      <c r="AH18" s="1450">
        <v>0</v>
      </c>
      <c r="AI18" s="1451">
        <v>160.19999999999999</v>
      </c>
      <c r="AJ18" s="1452">
        <v>0</v>
      </c>
    </row>
    <row r="19" spans="1:36" ht="27" customHeight="1">
      <c r="A19" s="1454" t="s">
        <v>890</v>
      </c>
      <c r="B19" s="1455"/>
      <c r="C19" s="1456"/>
      <c r="D19" s="1456"/>
      <c r="E19" s="1456"/>
      <c r="F19" s="1456"/>
      <c r="G19" s="1456"/>
      <c r="H19" s="1456"/>
      <c r="I19" s="1456"/>
      <c r="J19" s="1456"/>
      <c r="K19" s="1456"/>
      <c r="L19" s="1456"/>
      <c r="M19" s="1456"/>
      <c r="N19" s="1456"/>
      <c r="O19" s="1456"/>
      <c r="P19" s="1456"/>
      <c r="Q19" s="1456"/>
      <c r="R19" s="1456"/>
      <c r="S19" s="1456"/>
      <c r="T19" s="1455"/>
      <c r="U19" s="1455"/>
      <c r="V19" s="1455"/>
      <c r="W19" s="1455"/>
      <c r="X19" s="1455"/>
      <c r="Y19" s="1455"/>
      <c r="Z19" s="1455"/>
      <c r="AA19" s="1455"/>
      <c r="AB19" s="1455"/>
      <c r="AC19" s="1455"/>
      <c r="AD19" s="1455"/>
      <c r="AE19" s="1455"/>
      <c r="AF19" s="1457"/>
      <c r="AG19" s="1458"/>
      <c r="AH19" s="1459"/>
      <c r="AI19" s="1460"/>
      <c r="AJ19" s="1461"/>
    </row>
    <row r="20" spans="1:36" ht="27" customHeight="1">
      <c r="A20" s="198" t="s">
        <v>891</v>
      </c>
      <c r="B20" s="538">
        <v>16</v>
      </c>
      <c r="C20" s="1446"/>
      <c r="D20" s="1446"/>
      <c r="E20" s="1446"/>
      <c r="F20" s="1446"/>
      <c r="G20" s="1446"/>
      <c r="H20" s="1446"/>
      <c r="I20" s="1446">
        <v>1</v>
      </c>
      <c r="J20" s="1446">
        <v>0</v>
      </c>
      <c r="K20" s="1446"/>
      <c r="L20" s="1446"/>
      <c r="M20" s="1446"/>
      <c r="N20" s="1446"/>
      <c r="O20" s="1446"/>
      <c r="P20" s="1446"/>
      <c r="Q20" s="1446">
        <v>15</v>
      </c>
      <c r="R20" s="1446">
        <v>4</v>
      </c>
      <c r="S20" s="1446"/>
      <c r="T20" s="538"/>
      <c r="U20" s="538"/>
      <c r="V20" s="538"/>
      <c r="W20" s="538"/>
      <c r="X20" s="538"/>
      <c r="Y20" s="538"/>
      <c r="Z20" s="538"/>
      <c r="AA20" s="538"/>
      <c r="AB20" s="538"/>
      <c r="AC20" s="538"/>
      <c r="AD20" s="538"/>
      <c r="AE20" s="538"/>
      <c r="AF20" s="1448"/>
      <c r="AG20" s="888"/>
      <c r="AH20" s="889"/>
      <c r="AI20" s="880">
        <v>144</v>
      </c>
      <c r="AJ20" s="873">
        <v>2</v>
      </c>
    </row>
    <row r="21" spans="1:36" ht="27" customHeight="1">
      <c r="A21" s="198" t="s">
        <v>892</v>
      </c>
      <c r="B21" s="1207">
        <v>4</v>
      </c>
      <c r="C21" s="1208"/>
      <c r="D21" s="1208"/>
      <c r="E21" s="1208"/>
      <c r="F21" s="1208"/>
      <c r="G21" s="1208">
        <v>0</v>
      </c>
      <c r="H21" s="1208">
        <v>1</v>
      </c>
      <c r="I21" s="1208">
        <v>3</v>
      </c>
      <c r="J21" s="1208">
        <v>3</v>
      </c>
      <c r="K21" s="1208"/>
      <c r="L21" s="1208"/>
      <c r="M21" s="1208"/>
      <c r="N21" s="1208"/>
      <c r="O21" s="1208"/>
      <c r="P21" s="1208"/>
      <c r="Q21" s="1208"/>
      <c r="R21" s="1208"/>
      <c r="S21" s="1208"/>
      <c r="T21" s="1209"/>
      <c r="U21" s="1209"/>
      <c r="V21" s="1209"/>
      <c r="W21" s="1209"/>
      <c r="X21" s="1209"/>
      <c r="Y21" s="1209"/>
      <c r="Z21" s="1209"/>
      <c r="AA21" s="1209"/>
      <c r="AB21" s="1209"/>
      <c r="AC21" s="1209"/>
      <c r="AD21" s="1209"/>
      <c r="AE21" s="1209"/>
      <c r="AF21" s="1447"/>
      <c r="AG21" s="1449"/>
      <c r="AH21" s="1450"/>
      <c r="AI21" s="1453">
        <v>29</v>
      </c>
      <c r="AJ21" s="1452">
        <v>0</v>
      </c>
    </row>
    <row r="22" spans="1:36" ht="27" customHeight="1">
      <c r="A22" s="1454" t="s">
        <v>893</v>
      </c>
      <c r="B22" s="1455"/>
      <c r="C22" s="1456"/>
      <c r="D22" s="1456"/>
      <c r="E22" s="1456"/>
      <c r="F22" s="1456"/>
      <c r="G22" s="1456"/>
      <c r="H22" s="1456"/>
      <c r="I22" s="1456"/>
      <c r="J22" s="1456"/>
      <c r="K22" s="1456"/>
      <c r="L22" s="1456"/>
      <c r="M22" s="1456"/>
      <c r="N22" s="1456"/>
      <c r="O22" s="1456"/>
      <c r="P22" s="1456"/>
      <c r="Q22" s="1456"/>
      <c r="R22" s="1456"/>
      <c r="S22" s="1456"/>
      <c r="T22" s="1455"/>
      <c r="U22" s="1455"/>
      <c r="V22" s="1455"/>
      <c r="W22" s="1455"/>
      <c r="X22" s="1455"/>
      <c r="Y22" s="1455"/>
      <c r="Z22" s="1455"/>
      <c r="AA22" s="1455"/>
      <c r="AB22" s="1455"/>
      <c r="AC22" s="1455"/>
      <c r="AD22" s="1455"/>
      <c r="AE22" s="1455"/>
      <c r="AF22" s="1457"/>
      <c r="AG22" s="1458"/>
      <c r="AH22" s="1459"/>
      <c r="AI22" s="1460"/>
      <c r="AJ22" s="1461"/>
    </row>
    <row r="23" spans="1:36" ht="27" customHeight="1" thickBot="1">
      <c r="A23" s="790" t="s">
        <v>7</v>
      </c>
      <c r="B23" s="876">
        <f>SUM(B7:B22)</f>
        <v>555.30000000000007</v>
      </c>
      <c r="C23" s="876">
        <f t="shared" ref="C23:AJ23" si="0">SUM(C7:C22)</f>
        <v>17.2</v>
      </c>
      <c r="D23" s="876">
        <f t="shared" si="0"/>
        <v>4</v>
      </c>
      <c r="E23" s="876">
        <f t="shared" si="0"/>
        <v>29.69</v>
      </c>
      <c r="F23" s="876">
        <f t="shared" si="0"/>
        <v>2</v>
      </c>
      <c r="G23" s="876">
        <f t="shared" si="0"/>
        <v>63.400000000000006</v>
      </c>
      <c r="H23" s="876">
        <f t="shared" si="0"/>
        <v>4</v>
      </c>
      <c r="I23" s="876">
        <f t="shared" si="0"/>
        <v>146.5</v>
      </c>
      <c r="J23" s="876">
        <f t="shared" si="0"/>
        <v>14</v>
      </c>
      <c r="K23" s="876">
        <f t="shared" si="0"/>
        <v>33.199999999999996</v>
      </c>
      <c r="L23" s="876">
        <f t="shared" si="0"/>
        <v>3</v>
      </c>
      <c r="M23" s="876">
        <f t="shared" si="0"/>
        <v>38.5</v>
      </c>
      <c r="N23" s="876">
        <f t="shared" si="0"/>
        <v>2</v>
      </c>
      <c r="O23" s="876">
        <f t="shared" si="0"/>
        <v>14.899999999999999</v>
      </c>
      <c r="P23" s="876">
        <f t="shared" si="0"/>
        <v>0</v>
      </c>
      <c r="Q23" s="876">
        <f t="shared" si="0"/>
        <v>17.100000000000001</v>
      </c>
      <c r="R23" s="876">
        <f t="shared" si="0"/>
        <v>4</v>
      </c>
      <c r="S23" s="876">
        <f t="shared" si="0"/>
        <v>4.1000000000000005</v>
      </c>
      <c r="T23" s="876">
        <f t="shared" si="0"/>
        <v>0</v>
      </c>
      <c r="U23" s="876">
        <f t="shared" si="0"/>
        <v>13.4</v>
      </c>
      <c r="V23" s="876">
        <f t="shared" si="0"/>
        <v>1</v>
      </c>
      <c r="W23" s="876">
        <f t="shared" si="0"/>
        <v>16.899999999999999</v>
      </c>
      <c r="X23" s="876">
        <f t="shared" si="0"/>
        <v>3</v>
      </c>
      <c r="Y23" s="876">
        <f t="shared" si="0"/>
        <v>28.5</v>
      </c>
      <c r="Z23" s="876">
        <f t="shared" si="0"/>
        <v>1</v>
      </c>
      <c r="AA23" s="876">
        <f t="shared" si="0"/>
        <v>16.8</v>
      </c>
      <c r="AB23" s="876">
        <f t="shared" si="0"/>
        <v>2</v>
      </c>
      <c r="AC23" s="876">
        <f t="shared" si="0"/>
        <v>95.8</v>
      </c>
      <c r="AD23" s="876">
        <f t="shared" si="0"/>
        <v>3</v>
      </c>
      <c r="AE23" s="876">
        <f t="shared" si="0"/>
        <v>498.79999999999995</v>
      </c>
      <c r="AF23" s="879">
        <f t="shared" si="0"/>
        <v>29</v>
      </c>
      <c r="AG23" s="883">
        <f t="shared" si="0"/>
        <v>64.5</v>
      </c>
      <c r="AH23" s="877">
        <f t="shared" si="0"/>
        <v>66</v>
      </c>
      <c r="AI23" s="883">
        <f t="shared" si="0"/>
        <v>2585.8999999999996</v>
      </c>
      <c r="AJ23" s="877">
        <f t="shared" si="0"/>
        <v>36</v>
      </c>
    </row>
    <row r="24" spans="1:36" ht="13.15" customHeight="1">
      <c r="A24" s="51"/>
      <c r="B24" s="51"/>
      <c r="C24" s="51"/>
      <c r="D24" s="51"/>
      <c r="E24" s="51"/>
      <c r="F24" s="51"/>
      <c r="G24" s="51"/>
      <c r="H24" s="51"/>
      <c r="I24" s="51"/>
      <c r="J24" s="51"/>
      <c r="K24" s="51"/>
      <c r="L24" s="51"/>
      <c r="M24" s="51" t="s">
        <v>369</v>
      </c>
      <c r="N24" s="51"/>
      <c r="O24" s="51"/>
      <c r="P24" s="51"/>
      <c r="Q24" s="51"/>
      <c r="R24" s="51"/>
      <c r="S24" s="51"/>
      <c r="T24" s="230"/>
      <c r="U24" s="230"/>
      <c r="V24" s="230"/>
      <c r="W24" s="230"/>
      <c r="X24" s="230"/>
      <c r="Y24" s="230"/>
      <c r="Z24" s="230"/>
      <c r="AA24" s="230"/>
      <c r="AB24" s="230"/>
      <c r="AC24" s="230"/>
      <c r="AD24" s="230"/>
      <c r="AE24" s="230"/>
      <c r="AF24" s="230"/>
      <c r="AG24" s="230"/>
      <c r="AH24" s="230"/>
      <c r="AI24" s="230"/>
      <c r="AJ24" s="230"/>
    </row>
  </sheetData>
  <mergeCells count="25">
    <mergeCell ref="S5:T5"/>
    <mergeCell ref="A1:T1"/>
    <mergeCell ref="A2:A6"/>
    <mergeCell ref="B4:B6"/>
    <mergeCell ref="C5:D5"/>
    <mergeCell ref="E5:F5"/>
    <mergeCell ref="G5:H5"/>
    <mergeCell ref="I5:J5"/>
    <mergeCell ref="K5:L5"/>
    <mergeCell ref="AI3:AJ3"/>
    <mergeCell ref="B2:AJ2"/>
    <mergeCell ref="AI4:AI6"/>
    <mergeCell ref="AJ4:AJ6"/>
    <mergeCell ref="U5:V5"/>
    <mergeCell ref="W5:X5"/>
    <mergeCell ref="AG4:AH5"/>
    <mergeCell ref="B3:AH3"/>
    <mergeCell ref="C4:AF4"/>
    <mergeCell ref="AE5:AF5"/>
    <mergeCell ref="Y5:Z5"/>
    <mergeCell ref="AA5:AB5"/>
    <mergeCell ref="AC5:AD5"/>
    <mergeCell ref="M5:N5"/>
    <mergeCell ref="O5:P5"/>
    <mergeCell ref="Q5:R5"/>
  </mergeCells>
  <phoneticPr fontId="3"/>
  <pageMargins left="0.56999999999999995" right="0.37" top="0.56999999999999995" bottom="0.3" header="0.56000000000000005" footer="0.33"/>
  <pageSetup paperSize="9" scale="77"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AL24"/>
  <sheetViews>
    <sheetView tabSelected="1" zoomScaleNormal="100" workbookViewId="0">
      <selection activeCell="AA3" sqref="AA3"/>
    </sheetView>
  </sheetViews>
  <sheetFormatPr defaultColWidth="8.875" defaultRowHeight="13.5"/>
  <cols>
    <col min="1" max="1" width="18.75" style="533" customWidth="1"/>
    <col min="2" max="4" width="5.625" style="533" customWidth="1"/>
    <col min="5" max="5" width="6.25" style="533" customWidth="1"/>
    <col min="6" max="25" width="5.625" style="533" customWidth="1"/>
    <col min="26" max="16384" width="8.875" style="533"/>
  </cols>
  <sheetData>
    <row r="1" spans="1:38" ht="20.25" customHeight="1">
      <c r="A1" s="1131" t="s">
        <v>370</v>
      </c>
      <c r="B1" s="1131"/>
      <c r="C1" s="1131"/>
      <c r="D1" s="1131"/>
      <c r="E1" s="1131"/>
      <c r="F1" s="532"/>
      <c r="G1" s="532"/>
      <c r="H1" s="532"/>
      <c r="I1" s="532"/>
      <c r="J1" s="532"/>
      <c r="K1" s="532"/>
      <c r="L1" s="532"/>
      <c r="M1" s="532"/>
      <c r="N1" s="532"/>
      <c r="O1" s="532"/>
      <c r="P1" s="532"/>
      <c r="Q1" s="532"/>
      <c r="R1" s="532"/>
      <c r="S1" s="532"/>
      <c r="T1" s="532"/>
      <c r="U1" s="532"/>
      <c r="V1" s="532"/>
      <c r="W1" s="532"/>
      <c r="X1" s="532"/>
    </row>
    <row r="2" spans="1:38" ht="13.5" customHeight="1" thickBot="1">
      <c r="A2" s="122" t="s">
        <v>299</v>
      </c>
      <c r="B2" s="122"/>
      <c r="C2" s="122"/>
      <c r="D2" s="122"/>
      <c r="E2" s="122"/>
      <c r="F2" s="532"/>
      <c r="G2" s="532"/>
      <c r="H2" s="532"/>
      <c r="I2" s="534"/>
      <c r="J2" s="534"/>
      <c r="K2" s="534"/>
      <c r="L2" s="532"/>
      <c r="M2" s="532"/>
      <c r="N2" s="532"/>
      <c r="O2" s="532"/>
      <c r="P2" s="532"/>
      <c r="Q2" s="532"/>
      <c r="R2" s="532"/>
      <c r="S2" s="532"/>
      <c r="T2" s="532"/>
      <c r="U2" s="532"/>
      <c r="V2" s="532"/>
      <c r="W2" s="532"/>
      <c r="X2" s="532"/>
    </row>
    <row r="3" spans="1:38" ht="44.25" customHeight="1">
      <c r="A3" s="1194" t="s">
        <v>376</v>
      </c>
      <c r="B3" s="1196" t="s">
        <v>203</v>
      </c>
      <c r="C3" s="1196"/>
      <c r="D3" s="1196"/>
      <c r="E3" s="1202"/>
      <c r="F3" s="1204" t="s">
        <v>300</v>
      </c>
      <c r="G3" s="1196"/>
      <c r="H3" s="1196"/>
      <c r="I3" s="1196"/>
      <c r="J3" s="1196"/>
      <c r="K3" s="1196"/>
      <c r="L3" s="1196"/>
      <c r="M3" s="1196"/>
      <c r="N3" s="1196"/>
      <c r="O3" s="1202"/>
      <c r="P3" s="1204" t="s">
        <v>298</v>
      </c>
      <c r="Q3" s="1196"/>
      <c r="R3" s="1196"/>
      <c r="S3" s="1196"/>
      <c r="T3" s="1196"/>
      <c r="U3" s="1196"/>
      <c r="V3" s="1196"/>
      <c r="W3" s="1196"/>
      <c r="X3" s="1196"/>
      <c r="Y3" s="1202"/>
    </row>
    <row r="4" spans="1:38" ht="7.5" customHeight="1">
      <c r="A4" s="1195"/>
      <c r="B4" s="1197"/>
      <c r="C4" s="1197"/>
      <c r="D4" s="1197"/>
      <c r="E4" s="1203"/>
      <c r="F4" s="1205"/>
      <c r="G4" s="1197"/>
      <c r="H4" s="1197"/>
      <c r="I4" s="1197"/>
      <c r="J4" s="1197"/>
      <c r="K4" s="1197"/>
      <c r="L4" s="1197"/>
      <c r="M4" s="1197"/>
      <c r="N4" s="1197"/>
      <c r="O4" s="1203"/>
      <c r="P4" s="1205"/>
      <c r="Q4" s="1197"/>
      <c r="R4" s="1197"/>
      <c r="S4" s="1197"/>
      <c r="T4" s="1197"/>
      <c r="U4" s="1197"/>
      <c r="V4" s="1197"/>
      <c r="W4" s="1197"/>
      <c r="X4" s="1197"/>
      <c r="Y4" s="1203"/>
    </row>
    <row r="5" spans="1:38" ht="21.75" customHeight="1">
      <c r="A5" s="1195"/>
      <c r="B5" s="1198" t="s">
        <v>199</v>
      </c>
      <c r="C5" s="1198" t="s">
        <v>201</v>
      </c>
      <c r="D5" s="1198" t="s">
        <v>200</v>
      </c>
      <c r="E5" s="1471" t="s">
        <v>202</v>
      </c>
      <c r="F5" s="1200" t="s">
        <v>204</v>
      </c>
      <c r="G5" s="1199" t="s">
        <v>301</v>
      </c>
      <c r="H5" s="1199" t="s">
        <v>302</v>
      </c>
      <c r="I5" s="1199" t="s">
        <v>303</v>
      </c>
      <c r="J5" s="1199" t="s">
        <v>304</v>
      </c>
      <c r="K5" s="1199" t="s">
        <v>305</v>
      </c>
      <c r="L5" s="1199" t="s">
        <v>306</v>
      </c>
      <c r="M5" s="1199" t="s">
        <v>307</v>
      </c>
      <c r="N5" s="1199" t="s">
        <v>308</v>
      </c>
      <c r="O5" s="1201" t="s">
        <v>336</v>
      </c>
      <c r="P5" s="1200" t="s">
        <v>204</v>
      </c>
      <c r="Q5" s="1199" t="s">
        <v>301</v>
      </c>
      <c r="R5" s="1199" t="s">
        <v>302</v>
      </c>
      <c r="S5" s="1199" t="s">
        <v>303</v>
      </c>
      <c r="T5" s="1199" t="s">
        <v>310</v>
      </c>
      <c r="U5" s="1199" t="s">
        <v>311</v>
      </c>
      <c r="V5" s="1199" t="s">
        <v>314</v>
      </c>
      <c r="W5" s="1199" t="s">
        <v>312</v>
      </c>
      <c r="X5" s="1199" t="s">
        <v>313</v>
      </c>
      <c r="Y5" s="1201" t="s">
        <v>309</v>
      </c>
    </row>
    <row r="6" spans="1:38" ht="138" customHeight="1">
      <c r="A6" s="1195"/>
      <c r="B6" s="1198"/>
      <c r="C6" s="1198"/>
      <c r="D6" s="1198"/>
      <c r="E6" s="1471"/>
      <c r="F6" s="1200"/>
      <c r="G6" s="1199"/>
      <c r="H6" s="1199"/>
      <c r="I6" s="1199"/>
      <c r="J6" s="1199"/>
      <c r="K6" s="1199"/>
      <c r="L6" s="1199"/>
      <c r="M6" s="1199"/>
      <c r="N6" s="1199"/>
      <c r="O6" s="1201"/>
      <c r="P6" s="1200"/>
      <c r="Q6" s="1199"/>
      <c r="R6" s="1199"/>
      <c r="S6" s="1199"/>
      <c r="T6" s="1199"/>
      <c r="U6" s="1199"/>
      <c r="V6" s="1199"/>
      <c r="W6" s="1199"/>
      <c r="X6" s="1199"/>
      <c r="Y6" s="1201"/>
    </row>
    <row r="7" spans="1:38" s="535" customFormat="1" ht="27" customHeight="1">
      <c r="A7" s="869" t="s">
        <v>878</v>
      </c>
      <c r="B7" s="137"/>
      <c r="C7" s="253" t="s">
        <v>894</v>
      </c>
      <c r="D7" s="232"/>
      <c r="E7" s="1472"/>
      <c r="F7" s="901" t="s">
        <v>894</v>
      </c>
      <c r="G7" s="253" t="s">
        <v>894</v>
      </c>
      <c r="H7" s="253" t="s">
        <v>894</v>
      </c>
      <c r="I7" s="253" t="s">
        <v>894</v>
      </c>
      <c r="J7" s="253" t="s">
        <v>894</v>
      </c>
      <c r="K7" s="253" t="s">
        <v>894</v>
      </c>
      <c r="L7" s="253" t="s">
        <v>894</v>
      </c>
      <c r="M7" s="253" t="s">
        <v>894</v>
      </c>
      <c r="N7" s="253" t="s">
        <v>894</v>
      </c>
      <c r="O7" s="902"/>
      <c r="P7" s="901" t="s">
        <v>894</v>
      </c>
      <c r="Q7" s="253" t="s">
        <v>894</v>
      </c>
      <c r="R7" s="253" t="s">
        <v>894</v>
      </c>
      <c r="S7" s="135"/>
      <c r="T7" s="135"/>
      <c r="U7" s="135"/>
      <c r="V7" s="135"/>
      <c r="W7" s="253" t="s">
        <v>894</v>
      </c>
      <c r="X7" s="253" t="s">
        <v>894</v>
      </c>
      <c r="Y7" s="895"/>
    </row>
    <row r="8" spans="1:38" s="535" customFormat="1" ht="27" customHeight="1">
      <c r="A8" s="550" t="s">
        <v>882</v>
      </c>
      <c r="B8" s="253" t="s">
        <v>894</v>
      </c>
      <c r="C8" s="134"/>
      <c r="D8" s="232"/>
      <c r="E8" s="1472"/>
      <c r="F8" s="901" t="s">
        <v>894</v>
      </c>
      <c r="G8" s="253" t="s">
        <v>894</v>
      </c>
      <c r="H8" s="253" t="s">
        <v>894</v>
      </c>
      <c r="I8" s="253" t="s">
        <v>894</v>
      </c>
      <c r="J8" s="253" t="s">
        <v>894</v>
      </c>
      <c r="K8" s="253" t="s">
        <v>894</v>
      </c>
      <c r="L8" s="135"/>
      <c r="M8" s="135"/>
      <c r="N8" s="253" t="s">
        <v>894</v>
      </c>
      <c r="O8" s="902"/>
      <c r="P8" s="903"/>
      <c r="Q8" s="135"/>
      <c r="R8" s="135"/>
      <c r="S8" s="135"/>
      <c r="T8" s="253" t="s">
        <v>894</v>
      </c>
      <c r="U8" s="135"/>
      <c r="V8" s="135"/>
      <c r="W8" s="135"/>
      <c r="X8" s="135"/>
      <c r="Y8" s="895"/>
    </row>
    <row r="9" spans="1:38" s="535" customFormat="1" ht="27" customHeight="1">
      <c r="A9" s="869" t="s">
        <v>883</v>
      </c>
      <c r="B9" s="137"/>
      <c r="C9" s="253" t="s">
        <v>894</v>
      </c>
      <c r="D9" s="232"/>
      <c r="E9" s="1472"/>
      <c r="F9" s="903"/>
      <c r="G9" s="135"/>
      <c r="H9" s="135"/>
      <c r="I9" s="253" t="s">
        <v>894</v>
      </c>
      <c r="J9" s="135"/>
      <c r="K9" s="253" t="s">
        <v>894</v>
      </c>
      <c r="L9" s="135"/>
      <c r="M9" s="135"/>
      <c r="N9" s="253" t="s">
        <v>894</v>
      </c>
      <c r="O9" s="902"/>
      <c r="P9" s="901" t="s">
        <v>894</v>
      </c>
      <c r="Q9" s="253" t="s">
        <v>894</v>
      </c>
      <c r="R9" s="135"/>
      <c r="S9" s="253" t="s">
        <v>894</v>
      </c>
      <c r="T9" s="253" t="s">
        <v>894</v>
      </c>
      <c r="U9" s="135"/>
      <c r="V9" s="135"/>
      <c r="W9" s="135"/>
      <c r="X9" s="253" t="s">
        <v>894</v>
      </c>
      <c r="Y9" s="895"/>
    </row>
    <row r="10" spans="1:38" s="535" customFormat="1" ht="27" customHeight="1">
      <c r="A10" s="869" t="s">
        <v>884</v>
      </c>
      <c r="B10" s="137"/>
      <c r="C10" s="253" t="s">
        <v>894</v>
      </c>
      <c r="D10" s="232"/>
      <c r="E10" s="1472"/>
      <c r="F10" s="901" t="s">
        <v>894</v>
      </c>
      <c r="G10" s="253" t="s">
        <v>894</v>
      </c>
      <c r="H10" s="253" t="s">
        <v>894</v>
      </c>
      <c r="I10" s="253" t="s">
        <v>894</v>
      </c>
      <c r="J10" s="253" t="s">
        <v>894</v>
      </c>
      <c r="K10" s="253" t="s">
        <v>894</v>
      </c>
      <c r="L10" s="135"/>
      <c r="M10" s="135"/>
      <c r="N10" s="253" t="s">
        <v>894</v>
      </c>
      <c r="O10" s="902"/>
      <c r="P10" s="903"/>
      <c r="Q10" s="135"/>
      <c r="R10" s="253" t="s">
        <v>894</v>
      </c>
      <c r="S10" s="253" t="s">
        <v>894</v>
      </c>
      <c r="T10" s="253" t="s">
        <v>894</v>
      </c>
      <c r="U10" s="135"/>
      <c r="V10" s="135"/>
      <c r="W10" s="253" t="s">
        <v>894</v>
      </c>
      <c r="X10" s="253" t="s">
        <v>894</v>
      </c>
      <c r="Y10" s="895"/>
    </row>
    <row r="11" spans="1:38" s="535" customFormat="1" ht="27" customHeight="1">
      <c r="A11" s="550" t="s">
        <v>885</v>
      </c>
      <c r="B11" s="253"/>
      <c r="C11" s="253" t="s">
        <v>894</v>
      </c>
      <c r="D11" s="531"/>
      <c r="E11" s="1473"/>
      <c r="F11" s="901" t="s">
        <v>894</v>
      </c>
      <c r="G11" s="253" t="s">
        <v>894</v>
      </c>
      <c r="H11" s="253" t="s">
        <v>894</v>
      </c>
      <c r="I11" s="253" t="s">
        <v>894</v>
      </c>
      <c r="J11" s="253" t="s">
        <v>894</v>
      </c>
      <c r="K11" s="253" t="s">
        <v>894</v>
      </c>
      <c r="L11" s="135"/>
      <c r="M11" s="135"/>
      <c r="N11" s="253" t="s">
        <v>894</v>
      </c>
      <c r="O11" s="902"/>
      <c r="P11" s="901" t="s">
        <v>894</v>
      </c>
      <c r="Q11" s="135"/>
      <c r="R11" s="253" t="s">
        <v>894</v>
      </c>
      <c r="S11" s="135"/>
      <c r="T11" s="253" t="s">
        <v>894</v>
      </c>
      <c r="U11" s="135"/>
      <c r="V11" s="135"/>
      <c r="W11" s="253" t="s">
        <v>894</v>
      </c>
      <c r="X11" s="253" t="s">
        <v>894</v>
      </c>
      <c r="Y11" s="896"/>
      <c r="Z11" s="536"/>
      <c r="AA11" s="536"/>
      <c r="AB11" s="536"/>
      <c r="AC11" s="536"/>
      <c r="AD11" s="536"/>
      <c r="AE11" s="536"/>
      <c r="AF11" s="536"/>
      <c r="AG11" s="536"/>
      <c r="AH11" s="536"/>
      <c r="AI11" s="536"/>
      <c r="AJ11" s="536"/>
      <c r="AK11" s="536"/>
      <c r="AL11" s="536"/>
    </row>
    <row r="12" spans="1:38" s="535" customFormat="1" ht="27" customHeight="1">
      <c r="A12" s="550" t="s">
        <v>886</v>
      </c>
      <c r="B12" s="253" t="s">
        <v>894</v>
      </c>
      <c r="C12" s="253" t="s">
        <v>894</v>
      </c>
      <c r="D12" s="232"/>
      <c r="E12" s="1472"/>
      <c r="F12" s="903"/>
      <c r="G12" s="135"/>
      <c r="H12" s="135"/>
      <c r="I12" s="135"/>
      <c r="J12" s="253" t="s">
        <v>894</v>
      </c>
      <c r="K12" s="253" t="s">
        <v>894</v>
      </c>
      <c r="L12" s="135"/>
      <c r="M12" s="253" t="s">
        <v>894</v>
      </c>
      <c r="N12" s="253" t="s">
        <v>894</v>
      </c>
      <c r="O12" s="902"/>
      <c r="P12" s="901" t="s">
        <v>894</v>
      </c>
      <c r="Q12" s="253" t="s">
        <v>894</v>
      </c>
      <c r="R12" s="135"/>
      <c r="S12" s="135"/>
      <c r="T12" s="135"/>
      <c r="U12" s="135"/>
      <c r="V12" s="135"/>
      <c r="W12" s="253" t="s">
        <v>894</v>
      </c>
      <c r="X12" s="135"/>
      <c r="Y12" s="895"/>
    </row>
    <row r="13" spans="1:38" s="535" customFormat="1" ht="27" customHeight="1">
      <c r="A13" s="550" t="s">
        <v>887</v>
      </c>
      <c r="B13" s="892"/>
      <c r="C13" s="253" t="s">
        <v>894</v>
      </c>
      <c r="D13" s="893"/>
      <c r="E13" s="1474"/>
      <c r="F13" s="904"/>
      <c r="G13" s="894"/>
      <c r="H13" s="253" t="s">
        <v>894</v>
      </c>
      <c r="I13" s="253" t="s">
        <v>894</v>
      </c>
      <c r="J13" s="253" t="s">
        <v>894</v>
      </c>
      <c r="K13" s="253" t="s">
        <v>894</v>
      </c>
      <c r="L13" s="894"/>
      <c r="M13" s="894"/>
      <c r="N13" s="894"/>
      <c r="O13" s="905"/>
      <c r="P13" s="904"/>
      <c r="Q13" s="894"/>
      <c r="R13" s="894"/>
      <c r="S13" s="894"/>
      <c r="T13" s="894"/>
      <c r="U13" s="894"/>
      <c r="V13" s="894"/>
      <c r="W13" s="253" t="s">
        <v>894</v>
      </c>
      <c r="X13" s="253" t="s">
        <v>894</v>
      </c>
      <c r="Y13" s="897"/>
    </row>
    <row r="14" spans="1:38" s="535" customFormat="1" ht="27" customHeight="1">
      <c r="A14" s="869" t="s">
        <v>879</v>
      </c>
      <c r="B14" s="137"/>
      <c r="C14" s="134"/>
      <c r="D14" s="232"/>
      <c r="E14" s="1472"/>
      <c r="F14" s="903"/>
      <c r="G14" s="135"/>
      <c r="H14" s="135"/>
      <c r="I14" s="135"/>
      <c r="J14" s="135"/>
      <c r="K14" s="253" t="s">
        <v>894</v>
      </c>
      <c r="L14" s="135"/>
      <c r="M14" s="135"/>
      <c r="N14" s="135"/>
      <c r="O14" s="902"/>
      <c r="P14" s="901" t="s">
        <v>894</v>
      </c>
      <c r="Q14" s="253" t="s">
        <v>894</v>
      </c>
      <c r="R14" s="253" t="s">
        <v>894</v>
      </c>
      <c r="S14" s="135"/>
      <c r="T14" s="135"/>
      <c r="U14" s="135"/>
      <c r="V14" s="135"/>
      <c r="W14" s="253" t="s">
        <v>894</v>
      </c>
      <c r="X14" s="231"/>
      <c r="Y14" s="895"/>
    </row>
    <row r="15" spans="1:38" s="535" customFormat="1" ht="27" customHeight="1">
      <c r="A15" s="1279" t="s">
        <v>888</v>
      </c>
      <c r="B15" s="1477"/>
      <c r="C15" s="1325"/>
      <c r="D15" s="1478"/>
      <c r="E15" s="1479"/>
      <c r="F15" s="1480"/>
      <c r="G15" s="1481"/>
      <c r="H15" s="1481"/>
      <c r="I15" s="1481"/>
      <c r="J15" s="1481"/>
      <c r="K15" s="1481"/>
      <c r="L15" s="1481"/>
      <c r="M15" s="1481"/>
      <c r="N15" s="1481"/>
      <c r="O15" s="1482"/>
      <c r="P15" s="1480"/>
      <c r="Q15" s="1481"/>
      <c r="R15" s="1481"/>
      <c r="S15" s="1481"/>
      <c r="T15" s="1481"/>
      <c r="U15" s="1481"/>
      <c r="V15" s="1481"/>
      <c r="W15" s="1481"/>
      <c r="X15" s="1481"/>
      <c r="Y15" s="1483"/>
    </row>
    <row r="16" spans="1:38" s="535" customFormat="1" ht="27" customHeight="1">
      <c r="A16" s="550" t="s">
        <v>889</v>
      </c>
      <c r="B16" s="137"/>
      <c r="C16" s="134"/>
      <c r="D16" s="232"/>
      <c r="E16" s="1472"/>
      <c r="F16" s="901" t="s">
        <v>894</v>
      </c>
      <c r="G16" s="135"/>
      <c r="H16" s="253" t="s">
        <v>894</v>
      </c>
      <c r="I16" s="253" t="s">
        <v>894</v>
      </c>
      <c r="J16" s="135"/>
      <c r="K16" s="253" t="s">
        <v>894</v>
      </c>
      <c r="L16" s="135"/>
      <c r="M16" s="135"/>
      <c r="N16" s="253" t="s">
        <v>894</v>
      </c>
      <c r="O16" s="898" t="s">
        <v>894</v>
      </c>
      <c r="P16" s="903"/>
      <c r="Q16" s="135"/>
      <c r="R16" s="135"/>
      <c r="S16" s="135"/>
      <c r="T16" s="135"/>
      <c r="U16" s="135"/>
      <c r="V16" s="135"/>
      <c r="W16" s="253" t="s">
        <v>894</v>
      </c>
      <c r="X16" s="253" t="s">
        <v>894</v>
      </c>
      <c r="Y16" s="898" t="s">
        <v>894</v>
      </c>
    </row>
    <row r="17" spans="1:25" s="535" customFormat="1" ht="27" customHeight="1">
      <c r="A17" s="869" t="s">
        <v>880</v>
      </c>
      <c r="B17" s="137"/>
      <c r="C17" s="253" t="s">
        <v>894</v>
      </c>
      <c r="D17" s="232"/>
      <c r="E17" s="1472"/>
      <c r="F17" s="903"/>
      <c r="G17" s="135"/>
      <c r="H17" s="135"/>
      <c r="I17" s="253" t="s">
        <v>894</v>
      </c>
      <c r="J17" s="253" t="s">
        <v>894</v>
      </c>
      <c r="K17" s="253" t="s">
        <v>894</v>
      </c>
      <c r="L17" s="135"/>
      <c r="M17" s="135"/>
      <c r="N17" s="135"/>
      <c r="O17" s="902"/>
      <c r="P17" s="901" t="s">
        <v>894</v>
      </c>
      <c r="Q17" s="253" t="s">
        <v>894</v>
      </c>
      <c r="R17" s="253" t="s">
        <v>894</v>
      </c>
      <c r="S17" s="135"/>
      <c r="T17" s="135"/>
      <c r="U17" s="135"/>
      <c r="V17" s="135"/>
      <c r="W17" s="253" t="s">
        <v>894</v>
      </c>
      <c r="X17" s="253" t="s">
        <v>894</v>
      </c>
      <c r="Y17" s="895"/>
    </row>
    <row r="18" spans="1:25" s="535" customFormat="1" ht="27" customHeight="1">
      <c r="A18" s="869" t="s">
        <v>881</v>
      </c>
      <c r="B18" s="137"/>
      <c r="C18" s="253" t="s">
        <v>0</v>
      </c>
      <c r="D18" s="232"/>
      <c r="E18" s="1472"/>
      <c r="F18" s="903"/>
      <c r="G18" s="135" t="s">
        <v>0</v>
      </c>
      <c r="H18" s="135" t="s">
        <v>0</v>
      </c>
      <c r="I18" s="135" t="s">
        <v>0</v>
      </c>
      <c r="J18" s="135" t="s">
        <v>0</v>
      </c>
      <c r="K18" s="135" t="s">
        <v>0</v>
      </c>
      <c r="L18" s="135"/>
      <c r="M18" s="135"/>
      <c r="N18" s="135" t="s">
        <v>0</v>
      </c>
      <c r="O18" s="902"/>
      <c r="P18" s="903" t="s">
        <v>0</v>
      </c>
      <c r="Q18" s="135" t="s">
        <v>0</v>
      </c>
      <c r="R18" s="135" t="s">
        <v>0</v>
      </c>
      <c r="S18" s="135"/>
      <c r="T18" s="135"/>
      <c r="U18" s="135"/>
      <c r="V18" s="135"/>
      <c r="W18" s="135" t="s">
        <v>0</v>
      </c>
      <c r="X18" s="135" t="s">
        <v>0</v>
      </c>
      <c r="Y18" s="1470"/>
    </row>
    <row r="19" spans="1:25" s="535" customFormat="1" ht="27" customHeight="1">
      <c r="A19" s="1279" t="s">
        <v>890</v>
      </c>
      <c r="B19" s="1477"/>
      <c r="C19" s="1325"/>
      <c r="D19" s="1478"/>
      <c r="E19" s="1479"/>
      <c r="F19" s="1480"/>
      <c r="G19" s="1481"/>
      <c r="H19" s="1481"/>
      <c r="I19" s="1481"/>
      <c r="J19" s="1481"/>
      <c r="K19" s="1481"/>
      <c r="L19" s="1481"/>
      <c r="M19" s="1481"/>
      <c r="N19" s="1481"/>
      <c r="O19" s="1482"/>
      <c r="P19" s="1480"/>
      <c r="Q19" s="1481"/>
      <c r="R19" s="1481"/>
      <c r="S19" s="1481"/>
      <c r="T19" s="1481"/>
      <c r="U19" s="1481"/>
      <c r="V19" s="1481"/>
      <c r="W19" s="1481"/>
      <c r="X19" s="1481"/>
      <c r="Y19" s="1483"/>
    </row>
    <row r="20" spans="1:25" s="535" customFormat="1" ht="27" customHeight="1">
      <c r="A20" s="550" t="s">
        <v>891</v>
      </c>
      <c r="B20" s="137"/>
      <c r="C20" s="134"/>
      <c r="D20" s="1469"/>
      <c r="E20" s="1475" t="s">
        <v>947</v>
      </c>
      <c r="F20" s="903" t="s">
        <v>0</v>
      </c>
      <c r="G20" s="135" t="s">
        <v>0</v>
      </c>
      <c r="H20" s="135" t="s">
        <v>0</v>
      </c>
      <c r="I20" s="135" t="s">
        <v>0</v>
      </c>
      <c r="J20" s="135" t="s">
        <v>0</v>
      </c>
      <c r="K20" s="135" t="s">
        <v>0</v>
      </c>
      <c r="L20" s="135"/>
      <c r="M20" s="135"/>
      <c r="N20" s="135"/>
      <c r="O20" s="902" t="s">
        <v>0</v>
      </c>
      <c r="P20" s="903" t="s">
        <v>0</v>
      </c>
      <c r="Q20" s="135" t="s">
        <v>0</v>
      </c>
      <c r="R20" s="135" t="s">
        <v>0</v>
      </c>
      <c r="S20" s="135"/>
      <c r="T20" s="135"/>
      <c r="U20" s="135"/>
      <c r="V20" s="135"/>
      <c r="W20" s="135" t="s">
        <v>0</v>
      </c>
      <c r="X20" s="135" t="s">
        <v>0</v>
      </c>
      <c r="Y20" s="1470"/>
    </row>
    <row r="21" spans="1:25" s="535" customFormat="1" ht="27" customHeight="1">
      <c r="A21" s="550" t="s">
        <v>892</v>
      </c>
      <c r="B21" s="137"/>
      <c r="C21" s="134"/>
      <c r="D21" s="232"/>
      <c r="E21" s="1476" t="s">
        <v>948</v>
      </c>
      <c r="F21" s="903" t="s">
        <v>0</v>
      </c>
      <c r="G21" s="135" t="s">
        <v>0</v>
      </c>
      <c r="H21" s="135" t="s">
        <v>0</v>
      </c>
      <c r="I21" s="135" t="s">
        <v>0</v>
      </c>
      <c r="J21" s="135" t="s">
        <v>0</v>
      </c>
      <c r="K21" s="135" t="s">
        <v>0</v>
      </c>
      <c r="L21" s="135"/>
      <c r="M21" s="135"/>
      <c r="N21" s="135"/>
      <c r="O21" s="902" t="s">
        <v>0</v>
      </c>
      <c r="P21" s="903" t="s">
        <v>0</v>
      </c>
      <c r="Q21" s="135" t="s">
        <v>0</v>
      </c>
      <c r="R21" s="135" t="s">
        <v>0</v>
      </c>
      <c r="S21" s="135"/>
      <c r="T21" s="135"/>
      <c r="U21" s="135"/>
      <c r="V21" s="135"/>
      <c r="W21" s="135" t="s">
        <v>0</v>
      </c>
      <c r="X21" s="135" t="s">
        <v>0</v>
      </c>
      <c r="Y21" s="1470"/>
    </row>
    <row r="22" spans="1:25" s="535" customFormat="1" ht="27" customHeight="1">
      <c r="A22" s="1279" t="s">
        <v>893</v>
      </c>
      <c r="B22" s="1477"/>
      <c r="C22" s="1325"/>
      <c r="D22" s="1478"/>
      <c r="E22" s="1479"/>
      <c r="F22" s="1480"/>
      <c r="G22" s="1481"/>
      <c r="H22" s="1481"/>
      <c r="I22" s="1481"/>
      <c r="J22" s="1481"/>
      <c r="K22" s="1481"/>
      <c r="L22" s="1481"/>
      <c r="M22" s="1481"/>
      <c r="N22" s="1481"/>
      <c r="O22" s="1482"/>
      <c r="P22" s="1480"/>
      <c r="Q22" s="1481"/>
      <c r="R22" s="1481"/>
      <c r="S22" s="1481"/>
      <c r="T22" s="1481"/>
      <c r="U22" s="1481"/>
      <c r="V22" s="1481"/>
      <c r="W22" s="1481"/>
      <c r="X22" s="1481"/>
      <c r="Y22" s="1483"/>
    </row>
    <row r="23" spans="1:25" s="535" customFormat="1" ht="27" customHeight="1" thickBot="1">
      <c r="A23" s="899" t="s">
        <v>827</v>
      </c>
      <c r="B23" s="792">
        <f>COUNTIF(B7:B22,"○")</f>
        <v>2</v>
      </c>
      <c r="C23" s="792">
        <f t="shared" ref="C23:Y23" si="0">COUNTIF(C7:C22,"○")</f>
        <v>8</v>
      </c>
      <c r="D23" s="792">
        <f t="shared" si="0"/>
        <v>0</v>
      </c>
      <c r="E23" s="900">
        <v>2</v>
      </c>
      <c r="F23" s="809">
        <f t="shared" si="0"/>
        <v>7</v>
      </c>
      <c r="G23" s="792">
        <f t="shared" si="0"/>
        <v>7</v>
      </c>
      <c r="H23" s="792">
        <f t="shared" si="0"/>
        <v>9</v>
      </c>
      <c r="I23" s="792">
        <f t="shared" si="0"/>
        <v>11</v>
      </c>
      <c r="J23" s="792">
        <f t="shared" si="0"/>
        <v>10</v>
      </c>
      <c r="K23" s="792">
        <f t="shared" si="0"/>
        <v>13</v>
      </c>
      <c r="L23" s="792">
        <f t="shared" si="0"/>
        <v>1</v>
      </c>
      <c r="M23" s="792">
        <f t="shared" si="0"/>
        <v>2</v>
      </c>
      <c r="N23" s="792">
        <f t="shared" si="0"/>
        <v>8</v>
      </c>
      <c r="O23" s="900">
        <f t="shared" si="0"/>
        <v>3</v>
      </c>
      <c r="P23" s="809">
        <f t="shared" si="0"/>
        <v>9</v>
      </c>
      <c r="Q23" s="792">
        <f t="shared" si="0"/>
        <v>8</v>
      </c>
      <c r="R23" s="792">
        <f t="shared" si="0"/>
        <v>8</v>
      </c>
      <c r="S23" s="792">
        <f t="shared" si="0"/>
        <v>2</v>
      </c>
      <c r="T23" s="792">
        <f t="shared" si="0"/>
        <v>4</v>
      </c>
      <c r="U23" s="792">
        <f t="shared" si="0"/>
        <v>0</v>
      </c>
      <c r="V23" s="792">
        <f t="shared" si="0"/>
        <v>0</v>
      </c>
      <c r="W23" s="792">
        <f t="shared" si="0"/>
        <v>11</v>
      </c>
      <c r="X23" s="792">
        <f t="shared" si="0"/>
        <v>10</v>
      </c>
      <c r="Y23" s="900">
        <f t="shared" si="0"/>
        <v>1</v>
      </c>
    </row>
    <row r="24" spans="1:25" ht="13.5" customHeight="1">
      <c r="A24" s="537"/>
      <c r="B24" s="63" t="s">
        <v>3</v>
      </c>
      <c r="C24" s="63"/>
      <c r="D24" s="63"/>
      <c r="E24" s="63"/>
      <c r="F24" s="63"/>
      <c r="G24" s="63"/>
      <c r="H24" s="63"/>
      <c r="I24" s="63"/>
      <c r="J24" s="63"/>
      <c r="K24" s="63" t="s">
        <v>371</v>
      </c>
      <c r="L24" s="63"/>
      <c r="M24" s="63"/>
      <c r="N24" s="63"/>
      <c r="O24" s="63"/>
      <c r="P24" s="63"/>
      <c r="Q24" s="63"/>
      <c r="R24" s="63"/>
      <c r="S24" s="63"/>
      <c r="T24" s="63"/>
      <c r="U24" s="63"/>
      <c r="V24" s="63"/>
      <c r="W24" s="63"/>
      <c r="X24" s="63"/>
    </row>
  </sheetData>
  <mergeCells count="29">
    <mergeCell ref="Y5:Y6"/>
    <mergeCell ref="P3:Y4"/>
    <mergeCell ref="M5:M6"/>
    <mergeCell ref="N5:N6"/>
    <mergeCell ref="W5:W6"/>
    <mergeCell ref="X5:X6"/>
    <mergeCell ref="P5:P6"/>
    <mergeCell ref="Q5:Q6"/>
    <mergeCell ref="R5:R6"/>
    <mergeCell ref="S5:S6"/>
    <mergeCell ref="T5:T6"/>
    <mergeCell ref="U5:U6"/>
    <mergeCell ref="V5:V6"/>
    <mergeCell ref="F3:O4"/>
    <mergeCell ref="L5:L6"/>
    <mergeCell ref="O5:O6"/>
    <mergeCell ref="H5:H6"/>
    <mergeCell ref="I5:I6"/>
    <mergeCell ref="K5:K6"/>
    <mergeCell ref="F5:F6"/>
    <mergeCell ref="G5:G6"/>
    <mergeCell ref="J5:J6"/>
    <mergeCell ref="A1:E1"/>
    <mergeCell ref="A3:A6"/>
    <mergeCell ref="B3:E4"/>
    <mergeCell ref="B5:B6"/>
    <mergeCell ref="C5:C6"/>
    <mergeCell ref="D5:D6"/>
    <mergeCell ref="E5:E6"/>
  </mergeCells>
  <phoneticPr fontId="3"/>
  <pageMargins left="0.61" right="0.45" top="0.4" bottom="0.23" header="0.51200000000000001" footer="0.38"/>
  <pageSetup paperSize="9" scale="84"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3"/>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AF42"/>
  <sheetViews>
    <sheetView zoomScaleNormal="100" workbookViewId="0">
      <selection activeCell="G4" sqref="G4:J4"/>
    </sheetView>
  </sheetViews>
  <sheetFormatPr defaultColWidth="8.875" defaultRowHeight="13.5"/>
  <cols>
    <col min="1" max="1" width="1.125" style="1" customWidth="1"/>
    <col min="2" max="2" width="9.125" style="1" customWidth="1"/>
    <col min="3" max="6" width="6.375" style="1" customWidth="1"/>
    <col min="7" max="18" width="5.625" style="1" customWidth="1"/>
    <col min="19" max="22" width="6.375" style="1" customWidth="1"/>
    <col min="23" max="23" width="5.625" style="29" customWidth="1"/>
    <col min="24" max="25" width="5.625" style="1" customWidth="1"/>
    <col min="26" max="26" width="5.625" style="25" customWidth="1"/>
    <col min="27" max="30" width="6.375" style="1" customWidth="1"/>
    <col min="31" max="16384" width="8.875" style="1"/>
  </cols>
  <sheetData>
    <row r="1" spans="1:32" ht="18" customHeight="1">
      <c r="B1" s="923" t="s">
        <v>817</v>
      </c>
      <c r="C1" s="923"/>
      <c r="D1" s="923"/>
      <c r="E1" s="923"/>
      <c r="F1" s="923"/>
      <c r="G1" s="923"/>
      <c r="H1" s="923"/>
      <c r="I1" s="923"/>
      <c r="J1" s="923"/>
      <c r="K1" s="923"/>
      <c r="L1" s="923"/>
      <c r="M1" s="923"/>
      <c r="N1" s="923"/>
      <c r="O1" s="923"/>
      <c r="P1" s="923"/>
    </row>
    <row r="2" spans="1:32" ht="18" customHeight="1" thickBot="1">
      <c r="B2" s="548" t="s">
        <v>895</v>
      </c>
      <c r="C2" s="547"/>
      <c r="D2" s="547"/>
      <c r="E2" s="547"/>
      <c r="F2" s="547"/>
      <c r="G2" s="547"/>
      <c r="H2" s="547"/>
      <c r="I2" s="547"/>
      <c r="J2" s="547"/>
      <c r="K2" s="547"/>
      <c r="L2" s="547"/>
      <c r="M2" s="547"/>
      <c r="N2" s="547"/>
      <c r="O2" s="547"/>
      <c r="P2" s="547"/>
      <c r="Q2" s="547"/>
      <c r="R2" s="663"/>
      <c r="S2" s="663"/>
      <c r="T2" s="663"/>
      <c r="U2" s="547"/>
      <c r="V2" s="547"/>
      <c r="W2" s="547"/>
      <c r="X2" s="2"/>
      <c r="Y2" s="3"/>
      <c r="Z2" s="4"/>
    </row>
    <row r="3" spans="1:32" ht="20.100000000000001" customHeight="1" thickBot="1">
      <c r="B3" s="924" t="s">
        <v>5</v>
      </c>
      <c r="C3" s="926" t="s">
        <v>167</v>
      </c>
      <c r="D3" s="926"/>
      <c r="E3" s="926"/>
      <c r="F3" s="926"/>
      <c r="G3" s="926"/>
      <c r="H3" s="926"/>
      <c r="I3" s="926"/>
      <c r="J3" s="926"/>
      <c r="K3" s="926"/>
      <c r="L3" s="926"/>
      <c r="M3" s="926"/>
      <c r="N3" s="926"/>
      <c r="O3" s="926"/>
      <c r="P3" s="926"/>
      <c r="Q3" s="926"/>
      <c r="R3" s="926"/>
      <c r="S3" s="926"/>
      <c r="T3" s="926"/>
      <c r="U3" s="926"/>
      <c r="V3" s="926"/>
      <c r="W3" s="926"/>
      <c r="X3" s="926"/>
      <c r="Y3" s="926"/>
      <c r="Z3" s="926"/>
      <c r="AA3" s="926"/>
      <c r="AB3" s="926"/>
      <c r="AC3" s="926"/>
      <c r="AD3" s="927"/>
    </row>
    <row r="4" spans="1:32" ht="29.25" customHeight="1">
      <c r="B4" s="925"/>
      <c r="C4" s="928" t="s">
        <v>105</v>
      </c>
      <c r="D4" s="929"/>
      <c r="E4" s="929"/>
      <c r="F4" s="930"/>
      <c r="G4" s="931" t="s">
        <v>106</v>
      </c>
      <c r="H4" s="929"/>
      <c r="I4" s="929"/>
      <c r="J4" s="932"/>
      <c r="K4" s="928" t="s">
        <v>168</v>
      </c>
      <c r="L4" s="929"/>
      <c r="M4" s="929"/>
      <c r="N4" s="930"/>
      <c r="O4" s="933" t="s">
        <v>255</v>
      </c>
      <c r="P4" s="934"/>
      <c r="Q4" s="934"/>
      <c r="R4" s="935"/>
      <c r="S4" s="936" t="s">
        <v>169</v>
      </c>
      <c r="T4" s="934"/>
      <c r="U4" s="934"/>
      <c r="V4" s="937"/>
      <c r="W4" s="938" t="s">
        <v>254</v>
      </c>
      <c r="X4" s="938"/>
      <c r="Y4" s="938"/>
      <c r="Z4" s="938"/>
      <c r="AA4" s="920" t="s">
        <v>7</v>
      </c>
      <c r="AB4" s="921"/>
      <c r="AC4" s="921"/>
      <c r="AD4" s="922"/>
    </row>
    <row r="5" spans="1:32" ht="80.25">
      <c r="B5" s="925"/>
      <c r="C5" s="107" t="s">
        <v>60</v>
      </c>
      <c r="D5" s="108" t="s">
        <v>170</v>
      </c>
      <c r="E5" s="108" t="s">
        <v>171</v>
      </c>
      <c r="F5" s="109" t="s">
        <v>172</v>
      </c>
      <c r="G5" s="110" t="s">
        <v>60</v>
      </c>
      <c r="H5" s="108" t="s">
        <v>170</v>
      </c>
      <c r="I5" s="108" t="s">
        <v>171</v>
      </c>
      <c r="J5" s="111" t="s">
        <v>172</v>
      </c>
      <c r="K5" s="107" t="s">
        <v>60</v>
      </c>
      <c r="L5" s="108" t="s">
        <v>170</v>
      </c>
      <c r="M5" s="108" t="s">
        <v>171</v>
      </c>
      <c r="N5" s="109" t="s">
        <v>172</v>
      </c>
      <c r="O5" s="110" t="s">
        <v>60</v>
      </c>
      <c r="P5" s="108" t="s">
        <v>170</v>
      </c>
      <c r="Q5" s="108" t="s">
        <v>171</v>
      </c>
      <c r="R5" s="111" t="s">
        <v>172</v>
      </c>
      <c r="S5" s="107" t="s">
        <v>60</v>
      </c>
      <c r="T5" s="108" t="s">
        <v>170</v>
      </c>
      <c r="U5" s="108" t="s">
        <v>171</v>
      </c>
      <c r="V5" s="109" t="s">
        <v>172</v>
      </c>
      <c r="W5" s="110" t="s">
        <v>60</v>
      </c>
      <c r="X5" s="108" t="s">
        <v>170</v>
      </c>
      <c r="Y5" s="108" t="s">
        <v>171</v>
      </c>
      <c r="Z5" s="111" t="s">
        <v>172</v>
      </c>
      <c r="AA5" s="107" t="s">
        <v>60</v>
      </c>
      <c r="AB5" s="108" t="s">
        <v>170</v>
      </c>
      <c r="AC5" s="108" t="s">
        <v>171</v>
      </c>
      <c r="AD5" s="109" t="s">
        <v>172</v>
      </c>
      <c r="AE5" s="6"/>
      <c r="AF5" s="6"/>
    </row>
    <row r="6" spans="1:32" s="17" customFormat="1" ht="18" customHeight="1">
      <c r="A6" s="45"/>
      <c r="B6" s="553" t="s">
        <v>429</v>
      </c>
      <c r="C6" s="628">
        <v>1031</v>
      </c>
      <c r="D6" s="319">
        <v>94</v>
      </c>
      <c r="E6" s="319">
        <v>248</v>
      </c>
      <c r="F6" s="629">
        <v>46</v>
      </c>
      <c r="G6" s="623">
        <v>91</v>
      </c>
      <c r="H6" s="319">
        <v>14</v>
      </c>
      <c r="I6" s="319">
        <v>12</v>
      </c>
      <c r="J6" s="638">
        <v>2</v>
      </c>
      <c r="K6" s="643">
        <v>15</v>
      </c>
      <c r="L6" s="89">
        <v>0</v>
      </c>
      <c r="M6" s="89">
        <v>0</v>
      </c>
      <c r="N6" s="644">
        <v>0</v>
      </c>
      <c r="O6" s="623">
        <v>170</v>
      </c>
      <c r="P6" s="319">
        <v>59</v>
      </c>
      <c r="Q6" s="319">
        <v>0</v>
      </c>
      <c r="R6" s="638">
        <v>0</v>
      </c>
      <c r="S6" s="628">
        <v>522</v>
      </c>
      <c r="T6" s="319">
        <v>231</v>
      </c>
      <c r="U6" s="319">
        <v>1</v>
      </c>
      <c r="V6" s="629">
        <v>5</v>
      </c>
      <c r="W6" s="651">
        <v>4</v>
      </c>
      <c r="X6" s="124">
        <v>0</v>
      </c>
      <c r="Y6" s="125">
        <v>0</v>
      </c>
      <c r="Z6" s="655">
        <v>1</v>
      </c>
      <c r="AA6" s="659">
        <v>1833</v>
      </c>
      <c r="AB6" s="181">
        <v>398</v>
      </c>
      <c r="AC6" s="181">
        <v>261</v>
      </c>
      <c r="AD6" s="618">
        <v>54</v>
      </c>
      <c r="AE6" s="91"/>
      <c r="AF6" s="41"/>
    </row>
    <row r="7" spans="1:32" s="17" customFormat="1" ht="18" customHeight="1">
      <c r="A7" s="45"/>
      <c r="B7" s="553" t="s">
        <v>430</v>
      </c>
      <c r="C7" s="630">
        <v>62</v>
      </c>
      <c r="D7" s="240">
        <v>0</v>
      </c>
      <c r="E7" s="240">
        <v>0</v>
      </c>
      <c r="F7" s="631">
        <v>0</v>
      </c>
      <c r="G7" s="624">
        <v>3</v>
      </c>
      <c r="H7" s="240">
        <v>0</v>
      </c>
      <c r="I7" s="240">
        <v>0</v>
      </c>
      <c r="J7" s="639">
        <v>0</v>
      </c>
      <c r="K7" s="645">
        <v>0</v>
      </c>
      <c r="L7" s="241">
        <v>0</v>
      </c>
      <c r="M7" s="241">
        <v>0</v>
      </c>
      <c r="N7" s="646">
        <v>0</v>
      </c>
      <c r="O7" s="624">
        <v>0</v>
      </c>
      <c r="P7" s="240">
        <v>0</v>
      </c>
      <c r="Q7" s="240">
        <v>0</v>
      </c>
      <c r="R7" s="639">
        <v>0</v>
      </c>
      <c r="S7" s="630">
        <v>32</v>
      </c>
      <c r="T7" s="240">
        <v>13</v>
      </c>
      <c r="U7" s="240">
        <v>0</v>
      </c>
      <c r="V7" s="631">
        <v>0</v>
      </c>
      <c r="W7" s="652">
        <v>0</v>
      </c>
      <c r="X7" s="242">
        <v>0</v>
      </c>
      <c r="Y7" s="243">
        <v>0</v>
      </c>
      <c r="Z7" s="656">
        <v>0</v>
      </c>
      <c r="AA7" s="660">
        <f t="shared" ref="AA7:AA12" si="0">C7+G7+K7+O7+S7+W7</f>
        <v>97</v>
      </c>
      <c r="AB7" s="244">
        <f t="shared" ref="AB7:AD12" si="1">D7+H7+L7+P7+T7+X7</f>
        <v>13</v>
      </c>
      <c r="AC7" s="244">
        <f t="shared" si="1"/>
        <v>0</v>
      </c>
      <c r="AD7" s="619">
        <f t="shared" si="1"/>
        <v>0</v>
      </c>
      <c r="AE7" s="91"/>
      <c r="AF7" s="41"/>
    </row>
    <row r="8" spans="1:32" s="17" customFormat="1" ht="18" customHeight="1">
      <c r="A8" s="45"/>
      <c r="B8" s="622" t="s">
        <v>431</v>
      </c>
      <c r="C8" s="632">
        <v>320</v>
      </c>
      <c r="D8" s="259">
        <v>30</v>
      </c>
      <c r="E8" s="259">
        <v>0</v>
      </c>
      <c r="F8" s="633">
        <v>17</v>
      </c>
      <c r="G8" s="625">
        <v>34</v>
      </c>
      <c r="H8" s="259">
        <v>2</v>
      </c>
      <c r="I8" s="259">
        <v>0</v>
      </c>
      <c r="J8" s="640">
        <v>1</v>
      </c>
      <c r="K8" s="647">
        <v>0</v>
      </c>
      <c r="L8" s="184">
        <v>0</v>
      </c>
      <c r="M8" s="184">
        <v>0</v>
      </c>
      <c r="N8" s="648">
        <v>0</v>
      </c>
      <c r="O8" s="625">
        <v>0</v>
      </c>
      <c r="P8" s="259">
        <v>0</v>
      </c>
      <c r="Q8" s="259">
        <v>0</v>
      </c>
      <c r="R8" s="640">
        <v>0</v>
      </c>
      <c r="S8" s="632">
        <v>309</v>
      </c>
      <c r="T8" s="259">
        <v>52</v>
      </c>
      <c r="U8" s="259">
        <v>0</v>
      </c>
      <c r="V8" s="633">
        <v>2</v>
      </c>
      <c r="W8" s="653">
        <v>0</v>
      </c>
      <c r="X8" s="589">
        <v>0</v>
      </c>
      <c r="Y8" s="590">
        <v>0</v>
      </c>
      <c r="Z8" s="657">
        <v>0</v>
      </c>
      <c r="AA8" s="661">
        <v>663</v>
      </c>
      <c r="AB8" s="591">
        <v>84</v>
      </c>
      <c r="AC8" s="591">
        <v>0</v>
      </c>
      <c r="AD8" s="620">
        <v>20</v>
      </c>
      <c r="AE8" s="91"/>
      <c r="AF8" s="41"/>
    </row>
    <row r="9" spans="1:32" ht="18" customHeight="1">
      <c r="B9" s="553" t="s">
        <v>432</v>
      </c>
      <c r="C9" s="634">
        <v>207</v>
      </c>
      <c r="D9" s="90">
        <v>53</v>
      </c>
      <c r="E9" s="90">
        <v>0</v>
      </c>
      <c r="F9" s="635">
        <v>3</v>
      </c>
      <c r="G9" s="626">
        <v>17</v>
      </c>
      <c r="H9" s="90">
        <v>5</v>
      </c>
      <c r="I9" s="90">
        <v>0</v>
      </c>
      <c r="J9" s="641">
        <v>1</v>
      </c>
      <c r="K9" s="643">
        <v>0</v>
      </c>
      <c r="L9" s="89">
        <v>0</v>
      </c>
      <c r="M9" s="89">
        <v>0</v>
      </c>
      <c r="N9" s="644">
        <v>0</v>
      </c>
      <c r="O9" s="626">
        <v>45</v>
      </c>
      <c r="P9" s="90">
        <v>40</v>
      </c>
      <c r="Q9" s="90">
        <v>0</v>
      </c>
      <c r="R9" s="641">
        <v>0</v>
      </c>
      <c r="S9" s="634">
        <v>268</v>
      </c>
      <c r="T9" s="90">
        <v>228</v>
      </c>
      <c r="U9" s="90">
        <v>0</v>
      </c>
      <c r="V9" s="635">
        <v>0</v>
      </c>
      <c r="W9" s="651">
        <v>0</v>
      </c>
      <c r="X9" s="124">
        <v>0</v>
      </c>
      <c r="Y9" s="125">
        <v>0</v>
      </c>
      <c r="Z9" s="655">
        <v>0</v>
      </c>
      <c r="AA9" s="659">
        <f t="shared" si="0"/>
        <v>537</v>
      </c>
      <c r="AB9" s="181">
        <f t="shared" si="1"/>
        <v>326</v>
      </c>
      <c r="AC9" s="181">
        <f t="shared" si="1"/>
        <v>0</v>
      </c>
      <c r="AD9" s="618">
        <f t="shared" si="1"/>
        <v>4</v>
      </c>
    </row>
    <row r="10" spans="1:32" ht="18" customHeight="1">
      <c r="B10" s="553" t="s">
        <v>433</v>
      </c>
      <c r="C10" s="634">
        <v>3078</v>
      </c>
      <c r="D10" s="90">
        <v>196</v>
      </c>
      <c r="E10" s="90">
        <v>357</v>
      </c>
      <c r="F10" s="635">
        <v>1100</v>
      </c>
      <c r="G10" s="626">
        <v>149</v>
      </c>
      <c r="H10" s="90">
        <v>12</v>
      </c>
      <c r="I10" s="90">
        <v>19</v>
      </c>
      <c r="J10" s="641">
        <v>21</v>
      </c>
      <c r="K10" s="643">
        <v>75</v>
      </c>
      <c r="L10" s="89">
        <v>0</v>
      </c>
      <c r="M10" s="89">
        <v>0</v>
      </c>
      <c r="N10" s="644">
        <v>67</v>
      </c>
      <c r="O10" s="626">
        <v>355</v>
      </c>
      <c r="P10" s="90">
        <v>100</v>
      </c>
      <c r="Q10" s="90">
        <v>0</v>
      </c>
      <c r="R10" s="641">
        <v>103</v>
      </c>
      <c r="S10" s="634">
        <v>2294</v>
      </c>
      <c r="T10" s="90">
        <v>710</v>
      </c>
      <c r="U10" s="90">
        <v>5</v>
      </c>
      <c r="V10" s="635">
        <v>212</v>
      </c>
      <c r="W10" s="651">
        <v>38</v>
      </c>
      <c r="X10" s="124">
        <v>1</v>
      </c>
      <c r="Y10" s="125">
        <v>0</v>
      </c>
      <c r="Z10" s="655">
        <v>3</v>
      </c>
      <c r="AA10" s="659">
        <f t="shared" si="0"/>
        <v>5989</v>
      </c>
      <c r="AB10" s="181">
        <f t="shared" si="1"/>
        <v>1019</v>
      </c>
      <c r="AC10" s="181">
        <f t="shared" si="1"/>
        <v>381</v>
      </c>
      <c r="AD10" s="618">
        <f t="shared" si="1"/>
        <v>1506</v>
      </c>
    </row>
    <row r="11" spans="1:32" ht="18" customHeight="1">
      <c r="B11" s="553" t="s">
        <v>434</v>
      </c>
      <c r="C11" s="634">
        <v>349</v>
      </c>
      <c r="D11" s="90">
        <v>24</v>
      </c>
      <c r="E11" s="90">
        <v>55</v>
      </c>
      <c r="F11" s="635">
        <v>7</v>
      </c>
      <c r="G11" s="626">
        <v>13</v>
      </c>
      <c r="H11" s="90">
        <v>0</v>
      </c>
      <c r="I11" s="90">
        <v>3</v>
      </c>
      <c r="J11" s="641">
        <v>1</v>
      </c>
      <c r="K11" s="643">
        <v>1</v>
      </c>
      <c r="L11" s="89">
        <v>1</v>
      </c>
      <c r="M11" s="89">
        <v>0</v>
      </c>
      <c r="N11" s="644">
        <v>0</v>
      </c>
      <c r="O11" s="626">
        <v>142</v>
      </c>
      <c r="P11" s="90">
        <v>27</v>
      </c>
      <c r="Q11" s="90">
        <v>1</v>
      </c>
      <c r="R11" s="641">
        <v>4</v>
      </c>
      <c r="S11" s="634">
        <v>332</v>
      </c>
      <c r="T11" s="90">
        <v>95</v>
      </c>
      <c r="U11" s="90">
        <v>0</v>
      </c>
      <c r="V11" s="635">
        <v>0</v>
      </c>
      <c r="W11" s="651">
        <v>0</v>
      </c>
      <c r="X11" s="124">
        <v>0</v>
      </c>
      <c r="Y11" s="125">
        <v>0</v>
      </c>
      <c r="Z11" s="655">
        <v>0</v>
      </c>
      <c r="AA11" s="659">
        <v>837</v>
      </c>
      <c r="AB11" s="181">
        <v>147</v>
      </c>
      <c r="AC11" s="181">
        <v>59</v>
      </c>
      <c r="AD11" s="618">
        <v>12</v>
      </c>
    </row>
    <row r="12" spans="1:32" ht="18" customHeight="1">
      <c r="B12" s="553" t="s">
        <v>435</v>
      </c>
      <c r="C12" s="634">
        <v>120</v>
      </c>
      <c r="D12" s="90">
        <v>23</v>
      </c>
      <c r="E12" s="90"/>
      <c r="F12" s="635"/>
      <c r="G12" s="626">
        <v>5</v>
      </c>
      <c r="H12" s="90">
        <v>2</v>
      </c>
      <c r="I12" s="90"/>
      <c r="J12" s="641"/>
      <c r="K12" s="643"/>
      <c r="L12" s="89"/>
      <c r="M12" s="89"/>
      <c r="N12" s="644"/>
      <c r="O12" s="626">
        <v>67</v>
      </c>
      <c r="P12" s="90">
        <v>20</v>
      </c>
      <c r="Q12" s="90"/>
      <c r="R12" s="641"/>
      <c r="S12" s="634">
        <v>166</v>
      </c>
      <c r="T12" s="90">
        <v>79</v>
      </c>
      <c r="U12" s="90"/>
      <c r="V12" s="635"/>
      <c r="W12" s="651"/>
      <c r="X12" s="124"/>
      <c r="Y12" s="125"/>
      <c r="Z12" s="655"/>
      <c r="AA12" s="659">
        <f t="shared" si="0"/>
        <v>358</v>
      </c>
      <c r="AB12" s="181">
        <f t="shared" si="1"/>
        <v>124</v>
      </c>
      <c r="AC12" s="181">
        <f t="shared" si="1"/>
        <v>0</v>
      </c>
      <c r="AD12" s="618">
        <f t="shared" si="1"/>
        <v>0</v>
      </c>
    </row>
    <row r="13" spans="1:32" ht="18" customHeight="1">
      <c r="B13" s="553" t="s">
        <v>436</v>
      </c>
      <c r="C13" s="630">
        <v>108</v>
      </c>
      <c r="D13" s="240">
        <v>25</v>
      </c>
      <c r="E13" s="240"/>
      <c r="F13" s="631">
        <v>3</v>
      </c>
      <c r="G13" s="624">
        <v>5</v>
      </c>
      <c r="H13" s="240">
        <v>1</v>
      </c>
      <c r="I13" s="240"/>
      <c r="J13" s="639"/>
      <c r="K13" s="645"/>
      <c r="L13" s="241"/>
      <c r="M13" s="241"/>
      <c r="N13" s="646"/>
      <c r="O13" s="624">
        <v>42</v>
      </c>
      <c r="P13" s="240">
        <v>3</v>
      </c>
      <c r="Q13" s="240"/>
      <c r="R13" s="639">
        <v>1</v>
      </c>
      <c r="S13" s="630">
        <v>124</v>
      </c>
      <c r="T13" s="240">
        <v>57</v>
      </c>
      <c r="U13" s="240"/>
      <c r="V13" s="631"/>
      <c r="W13" s="652"/>
      <c r="X13" s="242"/>
      <c r="Y13" s="243"/>
      <c r="Z13" s="656"/>
      <c r="AA13" s="660">
        <v>279</v>
      </c>
      <c r="AB13" s="244">
        <v>86</v>
      </c>
      <c r="AC13" s="244">
        <v>0</v>
      </c>
      <c r="AD13" s="619">
        <v>4</v>
      </c>
    </row>
    <row r="14" spans="1:32" ht="18" customHeight="1">
      <c r="B14" s="553" t="s">
        <v>437</v>
      </c>
      <c r="C14" s="634">
        <v>1435</v>
      </c>
      <c r="D14" s="90">
        <v>103</v>
      </c>
      <c r="E14" s="90">
        <v>213</v>
      </c>
      <c r="F14" s="635">
        <v>101</v>
      </c>
      <c r="G14" s="626">
        <v>93</v>
      </c>
      <c r="H14" s="90">
        <v>8</v>
      </c>
      <c r="I14" s="90">
        <v>16</v>
      </c>
      <c r="J14" s="641">
        <v>5</v>
      </c>
      <c r="K14" s="643">
        <v>1</v>
      </c>
      <c r="L14" s="89">
        <v>0</v>
      </c>
      <c r="M14" s="89">
        <v>0</v>
      </c>
      <c r="N14" s="644">
        <v>0</v>
      </c>
      <c r="O14" s="626">
        <v>370</v>
      </c>
      <c r="P14" s="90">
        <v>89</v>
      </c>
      <c r="Q14" s="90">
        <v>0</v>
      </c>
      <c r="R14" s="641">
        <v>5</v>
      </c>
      <c r="S14" s="632">
        <v>828</v>
      </c>
      <c r="T14" s="259">
        <v>361</v>
      </c>
      <c r="U14" s="259">
        <v>1</v>
      </c>
      <c r="V14" s="633">
        <v>5</v>
      </c>
      <c r="W14" s="651">
        <v>0</v>
      </c>
      <c r="X14" s="124">
        <v>0</v>
      </c>
      <c r="Y14" s="125">
        <v>0</v>
      </c>
      <c r="Z14" s="655">
        <v>0</v>
      </c>
      <c r="AA14" s="659">
        <f t="shared" ref="AA14:AD17" si="2">C14+G14+K14+O14+S14+W14</f>
        <v>2727</v>
      </c>
      <c r="AB14" s="181">
        <f t="shared" si="2"/>
        <v>561</v>
      </c>
      <c r="AC14" s="181">
        <f t="shared" si="2"/>
        <v>230</v>
      </c>
      <c r="AD14" s="618">
        <f t="shared" si="2"/>
        <v>116</v>
      </c>
    </row>
    <row r="15" spans="1:32" ht="18" customHeight="1">
      <c r="B15" s="553" t="s">
        <v>438</v>
      </c>
      <c r="C15" s="634">
        <v>564</v>
      </c>
      <c r="D15" s="90">
        <v>67</v>
      </c>
      <c r="E15" s="90">
        <v>80</v>
      </c>
      <c r="F15" s="635">
        <v>95</v>
      </c>
      <c r="G15" s="626">
        <v>10</v>
      </c>
      <c r="H15" s="90">
        <v>2</v>
      </c>
      <c r="I15" s="90">
        <v>0</v>
      </c>
      <c r="J15" s="641">
        <v>2</v>
      </c>
      <c r="K15" s="643">
        <v>1</v>
      </c>
      <c r="L15" s="89">
        <v>0</v>
      </c>
      <c r="M15" s="89">
        <v>0</v>
      </c>
      <c r="N15" s="644">
        <v>0</v>
      </c>
      <c r="O15" s="626">
        <v>0</v>
      </c>
      <c r="P15" s="90">
        <v>0</v>
      </c>
      <c r="Q15" s="90">
        <v>0</v>
      </c>
      <c r="R15" s="641">
        <v>0</v>
      </c>
      <c r="S15" s="634">
        <v>665</v>
      </c>
      <c r="T15" s="90">
        <v>223</v>
      </c>
      <c r="U15" s="90">
        <v>5</v>
      </c>
      <c r="V15" s="635">
        <v>62</v>
      </c>
      <c r="W15" s="651">
        <v>0</v>
      </c>
      <c r="X15" s="124">
        <v>0</v>
      </c>
      <c r="Y15" s="125">
        <v>0</v>
      </c>
      <c r="Z15" s="655">
        <v>0</v>
      </c>
      <c r="AA15" s="659">
        <f t="shared" si="2"/>
        <v>1240</v>
      </c>
      <c r="AB15" s="181">
        <f t="shared" si="2"/>
        <v>292</v>
      </c>
      <c r="AC15" s="181">
        <f t="shared" si="2"/>
        <v>85</v>
      </c>
      <c r="AD15" s="618">
        <f t="shared" si="2"/>
        <v>159</v>
      </c>
    </row>
    <row r="16" spans="1:32" ht="18" customHeight="1">
      <c r="B16" s="553" t="s">
        <v>439</v>
      </c>
      <c r="C16" s="634">
        <v>2547</v>
      </c>
      <c r="D16" s="90">
        <v>336</v>
      </c>
      <c r="E16" s="90">
        <v>351</v>
      </c>
      <c r="F16" s="635">
        <v>172</v>
      </c>
      <c r="G16" s="626">
        <v>146</v>
      </c>
      <c r="H16" s="90">
        <v>39</v>
      </c>
      <c r="I16" s="90">
        <v>11</v>
      </c>
      <c r="J16" s="641">
        <v>8</v>
      </c>
      <c r="K16" s="643">
        <v>48</v>
      </c>
      <c r="L16" s="89">
        <v>7</v>
      </c>
      <c r="M16" s="89">
        <v>0</v>
      </c>
      <c r="N16" s="644">
        <v>2</v>
      </c>
      <c r="O16" s="626">
        <v>2</v>
      </c>
      <c r="P16" s="90">
        <v>0</v>
      </c>
      <c r="Q16" s="90">
        <v>0</v>
      </c>
      <c r="R16" s="641">
        <v>0</v>
      </c>
      <c r="S16" s="634">
        <v>1980</v>
      </c>
      <c r="T16" s="90">
        <v>720</v>
      </c>
      <c r="U16" s="90">
        <v>7</v>
      </c>
      <c r="V16" s="635">
        <v>75</v>
      </c>
      <c r="W16" s="651">
        <v>0</v>
      </c>
      <c r="X16" s="124">
        <v>0</v>
      </c>
      <c r="Y16" s="125">
        <v>0</v>
      </c>
      <c r="Z16" s="655">
        <v>0</v>
      </c>
      <c r="AA16" s="659">
        <f t="shared" si="2"/>
        <v>4723</v>
      </c>
      <c r="AB16" s="181">
        <f t="shared" si="2"/>
        <v>1102</v>
      </c>
      <c r="AC16" s="181">
        <f t="shared" si="2"/>
        <v>369</v>
      </c>
      <c r="AD16" s="618">
        <f t="shared" si="2"/>
        <v>257</v>
      </c>
    </row>
    <row r="17" spans="2:30" ht="18" customHeight="1">
      <c r="B17" s="553" t="s">
        <v>440</v>
      </c>
      <c r="C17" s="634">
        <v>1206</v>
      </c>
      <c r="D17" s="90">
        <v>72</v>
      </c>
      <c r="E17" s="90">
        <v>170</v>
      </c>
      <c r="F17" s="635">
        <v>298</v>
      </c>
      <c r="G17" s="626">
        <v>63</v>
      </c>
      <c r="H17" s="90">
        <v>19</v>
      </c>
      <c r="I17" s="90">
        <v>5</v>
      </c>
      <c r="J17" s="641">
        <v>10</v>
      </c>
      <c r="K17" s="643">
        <v>10</v>
      </c>
      <c r="L17" s="89">
        <v>2</v>
      </c>
      <c r="M17" s="89">
        <v>0</v>
      </c>
      <c r="N17" s="644">
        <v>4</v>
      </c>
      <c r="O17" s="626">
        <v>0</v>
      </c>
      <c r="P17" s="90">
        <v>0</v>
      </c>
      <c r="Q17" s="90">
        <v>0</v>
      </c>
      <c r="R17" s="641">
        <v>0</v>
      </c>
      <c r="S17" s="634">
        <v>923</v>
      </c>
      <c r="T17" s="90">
        <v>253</v>
      </c>
      <c r="U17" s="90">
        <v>1</v>
      </c>
      <c r="V17" s="635">
        <v>115</v>
      </c>
      <c r="W17" s="651">
        <v>268</v>
      </c>
      <c r="X17" s="124">
        <v>175</v>
      </c>
      <c r="Y17" s="125">
        <v>0</v>
      </c>
      <c r="Z17" s="655">
        <v>0</v>
      </c>
      <c r="AA17" s="659">
        <f t="shared" si="2"/>
        <v>2470</v>
      </c>
      <c r="AB17" s="181">
        <f t="shared" si="2"/>
        <v>521</v>
      </c>
      <c r="AC17" s="181">
        <f t="shared" si="2"/>
        <v>176</v>
      </c>
      <c r="AD17" s="618">
        <f t="shared" si="2"/>
        <v>427</v>
      </c>
    </row>
    <row r="18" spans="2:30" ht="18" customHeight="1">
      <c r="B18" s="553" t="s">
        <v>441</v>
      </c>
      <c r="C18" s="630">
        <v>824</v>
      </c>
      <c r="D18" s="240">
        <v>50</v>
      </c>
      <c r="E18" s="240">
        <v>115</v>
      </c>
      <c r="F18" s="631">
        <v>313</v>
      </c>
      <c r="G18" s="624">
        <v>36</v>
      </c>
      <c r="H18" s="240">
        <v>8</v>
      </c>
      <c r="I18" s="240">
        <v>1</v>
      </c>
      <c r="J18" s="639">
        <v>4</v>
      </c>
      <c r="K18" s="645">
        <v>9</v>
      </c>
      <c r="L18" s="241">
        <v>3</v>
      </c>
      <c r="M18" s="241">
        <v>0</v>
      </c>
      <c r="N18" s="646">
        <v>0</v>
      </c>
      <c r="O18" s="624">
        <v>11</v>
      </c>
      <c r="P18" s="240">
        <v>7</v>
      </c>
      <c r="Q18" s="240">
        <v>0</v>
      </c>
      <c r="R18" s="639">
        <v>0</v>
      </c>
      <c r="S18" s="630">
        <v>498</v>
      </c>
      <c r="T18" s="240">
        <v>137</v>
      </c>
      <c r="U18" s="240">
        <v>1</v>
      </c>
      <c r="V18" s="631">
        <v>86</v>
      </c>
      <c r="W18" s="652">
        <v>0</v>
      </c>
      <c r="X18" s="242">
        <v>0</v>
      </c>
      <c r="Y18" s="243">
        <v>0</v>
      </c>
      <c r="Z18" s="656">
        <v>0</v>
      </c>
      <c r="AA18" s="660">
        <f t="shared" ref="AA18:AD20" si="3">C18+G18+K18+O18+S18+W18</f>
        <v>1378</v>
      </c>
      <c r="AB18" s="244">
        <f t="shared" si="3"/>
        <v>205</v>
      </c>
      <c r="AC18" s="244">
        <f t="shared" si="3"/>
        <v>117</v>
      </c>
      <c r="AD18" s="619">
        <f t="shared" si="3"/>
        <v>403</v>
      </c>
    </row>
    <row r="19" spans="2:30" ht="18" customHeight="1">
      <c r="B19" s="553" t="s">
        <v>442</v>
      </c>
      <c r="C19" s="634">
        <v>1857</v>
      </c>
      <c r="D19" s="90">
        <v>190</v>
      </c>
      <c r="E19" s="90">
        <v>2</v>
      </c>
      <c r="F19" s="635">
        <v>627</v>
      </c>
      <c r="G19" s="626">
        <v>117</v>
      </c>
      <c r="H19" s="90">
        <v>28</v>
      </c>
      <c r="I19" s="90">
        <v>0</v>
      </c>
      <c r="J19" s="641">
        <v>12</v>
      </c>
      <c r="K19" s="643">
        <v>2</v>
      </c>
      <c r="L19" s="89">
        <v>0</v>
      </c>
      <c r="M19" s="89">
        <v>0</v>
      </c>
      <c r="N19" s="644">
        <v>0</v>
      </c>
      <c r="O19" s="626">
        <v>0</v>
      </c>
      <c r="P19" s="90">
        <v>0</v>
      </c>
      <c r="Q19" s="90">
        <v>0</v>
      </c>
      <c r="R19" s="641">
        <v>0</v>
      </c>
      <c r="S19" s="634">
        <v>1232</v>
      </c>
      <c r="T19" s="90">
        <v>369</v>
      </c>
      <c r="U19" s="90">
        <v>0</v>
      </c>
      <c r="V19" s="635">
        <v>21</v>
      </c>
      <c r="W19" s="651">
        <v>0</v>
      </c>
      <c r="X19" s="124">
        <v>0</v>
      </c>
      <c r="Y19" s="125">
        <v>0</v>
      </c>
      <c r="Z19" s="655">
        <v>0</v>
      </c>
      <c r="AA19" s="659">
        <f t="shared" si="3"/>
        <v>3208</v>
      </c>
      <c r="AB19" s="181">
        <f t="shared" si="3"/>
        <v>587</v>
      </c>
      <c r="AC19" s="181">
        <f t="shared" si="3"/>
        <v>2</v>
      </c>
      <c r="AD19" s="618">
        <f t="shared" si="3"/>
        <v>660</v>
      </c>
    </row>
    <row r="20" spans="2:30" ht="18" customHeight="1">
      <c r="B20" s="553" t="s">
        <v>443</v>
      </c>
      <c r="C20" s="634">
        <v>150</v>
      </c>
      <c r="D20" s="90">
        <v>11</v>
      </c>
      <c r="E20" s="90">
        <v>0</v>
      </c>
      <c r="F20" s="635">
        <v>9</v>
      </c>
      <c r="G20" s="626">
        <v>2</v>
      </c>
      <c r="H20" s="90">
        <v>0</v>
      </c>
      <c r="I20" s="90">
        <v>0</v>
      </c>
      <c r="J20" s="641">
        <v>0</v>
      </c>
      <c r="K20" s="643">
        <v>0</v>
      </c>
      <c r="L20" s="89">
        <v>0</v>
      </c>
      <c r="M20" s="89">
        <v>0</v>
      </c>
      <c r="N20" s="644">
        <v>0</v>
      </c>
      <c r="O20" s="626">
        <v>43</v>
      </c>
      <c r="P20" s="90">
        <v>0</v>
      </c>
      <c r="Q20" s="90">
        <v>0</v>
      </c>
      <c r="R20" s="641">
        <v>0</v>
      </c>
      <c r="S20" s="634">
        <v>131</v>
      </c>
      <c r="T20" s="90">
        <v>54</v>
      </c>
      <c r="U20" s="90">
        <v>0</v>
      </c>
      <c r="V20" s="635">
        <v>0</v>
      </c>
      <c r="W20" s="651">
        <v>0</v>
      </c>
      <c r="X20" s="124">
        <v>0</v>
      </c>
      <c r="Y20" s="125">
        <v>0</v>
      </c>
      <c r="Z20" s="655">
        <v>0</v>
      </c>
      <c r="AA20" s="659">
        <f t="shared" si="3"/>
        <v>326</v>
      </c>
      <c r="AB20" s="181">
        <f t="shared" si="3"/>
        <v>65</v>
      </c>
      <c r="AC20" s="181">
        <f t="shared" si="3"/>
        <v>0</v>
      </c>
      <c r="AD20" s="618">
        <f t="shared" si="3"/>
        <v>9</v>
      </c>
    </row>
    <row r="21" spans="2:30" ht="18" customHeight="1">
      <c r="B21" s="553" t="s">
        <v>444</v>
      </c>
      <c r="C21" s="634">
        <v>168</v>
      </c>
      <c r="D21" s="90">
        <v>11</v>
      </c>
      <c r="E21" s="90">
        <v>0</v>
      </c>
      <c r="F21" s="635">
        <v>4</v>
      </c>
      <c r="G21" s="626">
        <v>4</v>
      </c>
      <c r="H21" s="90">
        <v>2</v>
      </c>
      <c r="I21" s="90">
        <v>0</v>
      </c>
      <c r="J21" s="641">
        <v>0</v>
      </c>
      <c r="K21" s="643">
        <v>0</v>
      </c>
      <c r="L21" s="89">
        <v>0</v>
      </c>
      <c r="M21" s="89">
        <v>0</v>
      </c>
      <c r="N21" s="644">
        <v>0</v>
      </c>
      <c r="O21" s="626">
        <v>0</v>
      </c>
      <c r="P21" s="90">
        <v>0</v>
      </c>
      <c r="Q21" s="90">
        <v>0</v>
      </c>
      <c r="R21" s="641">
        <v>0</v>
      </c>
      <c r="S21" s="634">
        <v>98</v>
      </c>
      <c r="T21" s="90">
        <v>48</v>
      </c>
      <c r="U21" s="90">
        <v>0</v>
      </c>
      <c r="V21" s="635">
        <v>1</v>
      </c>
      <c r="W21" s="651">
        <v>0</v>
      </c>
      <c r="X21" s="124">
        <v>0</v>
      </c>
      <c r="Y21" s="125">
        <v>0</v>
      </c>
      <c r="Z21" s="655">
        <v>0</v>
      </c>
      <c r="AA21" s="659">
        <v>270</v>
      </c>
      <c r="AB21" s="181">
        <v>61</v>
      </c>
      <c r="AC21" s="181">
        <v>0</v>
      </c>
      <c r="AD21" s="618">
        <v>5</v>
      </c>
    </row>
    <row r="22" spans="2:30" ht="18" customHeight="1">
      <c r="B22" s="553" t="s">
        <v>445</v>
      </c>
      <c r="C22" s="634">
        <v>198</v>
      </c>
      <c r="D22" s="90">
        <v>52</v>
      </c>
      <c r="E22" s="90"/>
      <c r="F22" s="635">
        <v>5</v>
      </c>
      <c r="G22" s="626"/>
      <c r="H22" s="90"/>
      <c r="I22" s="90"/>
      <c r="J22" s="641"/>
      <c r="K22" s="643"/>
      <c r="L22" s="89"/>
      <c r="M22" s="89"/>
      <c r="N22" s="644"/>
      <c r="O22" s="626">
        <v>1</v>
      </c>
      <c r="P22" s="90"/>
      <c r="Q22" s="90"/>
      <c r="R22" s="641"/>
      <c r="S22" s="634">
        <v>249</v>
      </c>
      <c r="T22" s="90">
        <v>183</v>
      </c>
      <c r="U22" s="90"/>
      <c r="V22" s="635">
        <v>3</v>
      </c>
      <c r="W22" s="651"/>
      <c r="X22" s="124"/>
      <c r="Y22" s="125"/>
      <c r="Z22" s="655"/>
      <c r="AA22" s="659">
        <f t="shared" ref="AA22:AD22" si="4">C22+G22+K22+O22+S22+W22</f>
        <v>448</v>
      </c>
      <c r="AB22" s="181">
        <f t="shared" si="4"/>
        <v>235</v>
      </c>
      <c r="AC22" s="181">
        <f t="shared" si="4"/>
        <v>0</v>
      </c>
      <c r="AD22" s="618">
        <f t="shared" si="4"/>
        <v>8</v>
      </c>
    </row>
    <row r="23" spans="2:30" ht="18" customHeight="1">
      <c r="B23" s="553" t="s">
        <v>447</v>
      </c>
      <c r="C23" s="636">
        <v>1519</v>
      </c>
      <c r="D23" s="326">
        <v>105</v>
      </c>
      <c r="E23" s="326">
        <v>199</v>
      </c>
      <c r="F23" s="637">
        <v>492</v>
      </c>
      <c r="G23" s="627">
        <v>60</v>
      </c>
      <c r="H23" s="326">
        <v>4</v>
      </c>
      <c r="I23" s="326">
        <v>6</v>
      </c>
      <c r="J23" s="642">
        <v>17</v>
      </c>
      <c r="K23" s="649">
        <v>16</v>
      </c>
      <c r="L23" s="327">
        <v>0</v>
      </c>
      <c r="M23" s="327">
        <v>0</v>
      </c>
      <c r="N23" s="650">
        <v>2</v>
      </c>
      <c r="O23" s="627">
        <v>26</v>
      </c>
      <c r="P23" s="326">
        <v>2</v>
      </c>
      <c r="Q23" s="326">
        <v>0</v>
      </c>
      <c r="R23" s="642">
        <v>10</v>
      </c>
      <c r="S23" s="636">
        <v>1029</v>
      </c>
      <c r="T23" s="326">
        <v>307</v>
      </c>
      <c r="U23" s="326">
        <v>1</v>
      </c>
      <c r="V23" s="637">
        <v>183</v>
      </c>
      <c r="W23" s="654">
        <v>0</v>
      </c>
      <c r="X23" s="328">
        <v>0</v>
      </c>
      <c r="Y23" s="328">
        <v>0</v>
      </c>
      <c r="Z23" s="658">
        <v>0</v>
      </c>
      <c r="AA23" s="662">
        <f t="shared" ref="AA23:AD23" si="5">C23+G23+K23+O23+S23+W23</f>
        <v>2650</v>
      </c>
      <c r="AB23" s="329">
        <f t="shared" si="5"/>
        <v>418</v>
      </c>
      <c r="AC23" s="329">
        <f t="shared" si="5"/>
        <v>206</v>
      </c>
      <c r="AD23" s="621">
        <f t="shared" si="5"/>
        <v>704</v>
      </c>
    </row>
    <row r="24" spans="2:30" ht="18" customHeight="1">
      <c r="B24" s="553" t="s">
        <v>446</v>
      </c>
      <c r="C24" s="630">
        <v>340</v>
      </c>
      <c r="D24" s="240">
        <v>24</v>
      </c>
      <c r="E24" s="240">
        <v>46</v>
      </c>
      <c r="F24" s="631">
        <v>43</v>
      </c>
      <c r="G24" s="624">
        <v>6</v>
      </c>
      <c r="H24" s="240">
        <v>2</v>
      </c>
      <c r="I24" s="240">
        <v>2</v>
      </c>
      <c r="J24" s="639">
        <v>0</v>
      </c>
      <c r="K24" s="645">
        <v>0</v>
      </c>
      <c r="L24" s="241">
        <v>0</v>
      </c>
      <c r="M24" s="241">
        <v>0</v>
      </c>
      <c r="N24" s="646">
        <v>0</v>
      </c>
      <c r="O24" s="624">
        <v>22</v>
      </c>
      <c r="P24" s="240">
        <v>0</v>
      </c>
      <c r="Q24" s="240">
        <v>0</v>
      </c>
      <c r="R24" s="639">
        <v>4</v>
      </c>
      <c r="S24" s="630">
        <v>192</v>
      </c>
      <c r="T24" s="240">
        <v>44</v>
      </c>
      <c r="U24" s="240">
        <v>0</v>
      </c>
      <c r="V24" s="631">
        <v>15</v>
      </c>
      <c r="W24" s="652">
        <v>0</v>
      </c>
      <c r="X24" s="242">
        <v>0</v>
      </c>
      <c r="Y24" s="243">
        <v>0</v>
      </c>
      <c r="Z24" s="656">
        <v>0</v>
      </c>
      <c r="AA24" s="660">
        <v>560</v>
      </c>
      <c r="AB24" s="244">
        <v>70</v>
      </c>
      <c r="AC24" s="244">
        <v>48</v>
      </c>
      <c r="AD24" s="619">
        <v>62</v>
      </c>
    </row>
    <row r="25" spans="2:30" ht="18" customHeight="1">
      <c r="B25" s="553" t="s">
        <v>448</v>
      </c>
      <c r="C25" s="632">
        <v>761</v>
      </c>
      <c r="D25" s="259">
        <v>86</v>
      </c>
      <c r="E25" s="259">
        <v>147</v>
      </c>
      <c r="F25" s="633">
        <v>101</v>
      </c>
      <c r="G25" s="625">
        <v>24</v>
      </c>
      <c r="H25" s="259">
        <v>1</v>
      </c>
      <c r="I25" s="259">
        <v>0</v>
      </c>
      <c r="J25" s="640">
        <v>10</v>
      </c>
      <c r="K25" s="647">
        <v>4</v>
      </c>
      <c r="L25" s="184">
        <v>0</v>
      </c>
      <c r="M25" s="184">
        <v>0</v>
      </c>
      <c r="N25" s="648">
        <v>1</v>
      </c>
      <c r="O25" s="626">
        <v>52</v>
      </c>
      <c r="P25" s="90">
        <v>1</v>
      </c>
      <c r="Q25" s="90">
        <v>0</v>
      </c>
      <c r="R25" s="641">
        <v>17</v>
      </c>
      <c r="S25" s="634">
        <v>410</v>
      </c>
      <c r="T25" s="90">
        <v>174</v>
      </c>
      <c r="U25" s="90">
        <v>0</v>
      </c>
      <c r="V25" s="635">
        <v>35</v>
      </c>
      <c r="W25" s="651">
        <v>0</v>
      </c>
      <c r="X25" s="124">
        <v>0</v>
      </c>
      <c r="Y25" s="125">
        <v>0</v>
      </c>
      <c r="Z25" s="655">
        <v>0</v>
      </c>
      <c r="AA25" s="659">
        <f t="shared" ref="AA25:AD26" si="6">C25+G25+K25+O25+S25+W25</f>
        <v>1251</v>
      </c>
      <c r="AB25" s="181">
        <f t="shared" si="6"/>
        <v>262</v>
      </c>
      <c r="AC25" s="181">
        <f t="shared" si="6"/>
        <v>147</v>
      </c>
      <c r="AD25" s="618">
        <f t="shared" si="6"/>
        <v>164</v>
      </c>
    </row>
    <row r="26" spans="2:30" ht="18" customHeight="1">
      <c r="B26" s="553" t="s">
        <v>419</v>
      </c>
      <c r="C26" s="634">
        <v>175</v>
      </c>
      <c r="D26" s="90">
        <v>9</v>
      </c>
      <c r="E26" s="90"/>
      <c r="F26" s="635">
        <v>64</v>
      </c>
      <c r="G26" s="626">
        <v>8</v>
      </c>
      <c r="H26" s="90"/>
      <c r="I26" s="90"/>
      <c r="J26" s="641"/>
      <c r="K26" s="643">
        <v>6</v>
      </c>
      <c r="L26" s="89"/>
      <c r="M26" s="89"/>
      <c r="N26" s="644"/>
      <c r="O26" s="626"/>
      <c r="P26" s="90"/>
      <c r="Q26" s="90"/>
      <c r="R26" s="641"/>
      <c r="S26" s="634">
        <v>286</v>
      </c>
      <c r="T26" s="90">
        <v>53</v>
      </c>
      <c r="U26" s="90"/>
      <c r="V26" s="635">
        <v>69</v>
      </c>
      <c r="W26" s="651"/>
      <c r="X26" s="124"/>
      <c r="Y26" s="125"/>
      <c r="Z26" s="655"/>
      <c r="AA26" s="659">
        <f t="shared" si="6"/>
        <v>475</v>
      </c>
      <c r="AB26" s="181">
        <f t="shared" si="6"/>
        <v>62</v>
      </c>
      <c r="AC26" s="181">
        <f t="shared" si="6"/>
        <v>0</v>
      </c>
      <c r="AD26" s="618">
        <f t="shared" si="6"/>
        <v>133</v>
      </c>
    </row>
    <row r="27" spans="2:30" ht="18" customHeight="1">
      <c r="B27" s="553" t="s">
        <v>420</v>
      </c>
      <c r="C27" s="630">
        <v>86</v>
      </c>
      <c r="D27" s="240">
        <v>6</v>
      </c>
      <c r="E27" s="240"/>
      <c r="F27" s="631">
        <v>3</v>
      </c>
      <c r="G27" s="624">
        <v>3</v>
      </c>
      <c r="H27" s="240"/>
      <c r="I27" s="240"/>
      <c r="J27" s="639"/>
      <c r="K27" s="645"/>
      <c r="L27" s="241"/>
      <c r="M27" s="241"/>
      <c r="N27" s="646"/>
      <c r="O27" s="624">
        <v>107</v>
      </c>
      <c r="P27" s="240">
        <v>13</v>
      </c>
      <c r="Q27" s="240"/>
      <c r="R27" s="639">
        <v>1</v>
      </c>
      <c r="S27" s="630"/>
      <c r="T27" s="240"/>
      <c r="U27" s="240"/>
      <c r="V27" s="631"/>
      <c r="W27" s="652"/>
      <c r="X27" s="242"/>
      <c r="Y27" s="243"/>
      <c r="Z27" s="656"/>
      <c r="AA27" s="660">
        <v>196</v>
      </c>
      <c r="AB27" s="244">
        <v>19</v>
      </c>
      <c r="AC27" s="244">
        <v>0</v>
      </c>
      <c r="AD27" s="619">
        <v>4</v>
      </c>
    </row>
    <row r="28" spans="2:30" ht="18" customHeight="1">
      <c r="B28" s="553" t="s">
        <v>421</v>
      </c>
      <c r="C28" s="634">
        <v>258</v>
      </c>
      <c r="D28" s="90">
        <v>9</v>
      </c>
      <c r="E28" s="90"/>
      <c r="F28" s="635">
        <v>83</v>
      </c>
      <c r="G28" s="626">
        <v>9</v>
      </c>
      <c r="H28" s="90">
        <v>1</v>
      </c>
      <c r="I28" s="90"/>
      <c r="J28" s="641">
        <v>4</v>
      </c>
      <c r="K28" s="643">
        <v>9</v>
      </c>
      <c r="L28" s="89">
        <v>1</v>
      </c>
      <c r="M28" s="89"/>
      <c r="N28" s="644">
        <v>6</v>
      </c>
      <c r="O28" s="626">
        <v>27</v>
      </c>
      <c r="P28" s="90">
        <v>1</v>
      </c>
      <c r="Q28" s="90"/>
      <c r="R28" s="641">
        <v>3</v>
      </c>
      <c r="S28" s="634">
        <v>69</v>
      </c>
      <c r="T28" s="90">
        <v>33</v>
      </c>
      <c r="U28" s="90"/>
      <c r="V28" s="635">
        <v>16</v>
      </c>
      <c r="W28" s="651">
        <v>5</v>
      </c>
      <c r="X28" s="124">
        <v>1</v>
      </c>
      <c r="Y28" s="125"/>
      <c r="Z28" s="655"/>
      <c r="AA28" s="659">
        <f t="shared" ref="AA28:AD29" si="7">C28+G28+K28+O28+S28+W28</f>
        <v>377</v>
      </c>
      <c r="AB28" s="181">
        <f t="shared" si="7"/>
        <v>46</v>
      </c>
      <c r="AC28" s="181">
        <f t="shared" si="7"/>
        <v>0</v>
      </c>
      <c r="AD28" s="618">
        <f t="shared" si="7"/>
        <v>112</v>
      </c>
    </row>
    <row r="29" spans="2:30" ht="18" customHeight="1">
      <c r="B29" s="553" t="s">
        <v>422</v>
      </c>
      <c r="C29" s="634">
        <v>129</v>
      </c>
      <c r="D29" s="90">
        <v>12</v>
      </c>
      <c r="E29" s="90"/>
      <c r="F29" s="635">
        <v>12</v>
      </c>
      <c r="G29" s="626"/>
      <c r="H29" s="90"/>
      <c r="I29" s="90"/>
      <c r="J29" s="641"/>
      <c r="K29" s="643"/>
      <c r="L29" s="89"/>
      <c r="M29" s="89"/>
      <c r="N29" s="644"/>
      <c r="O29" s="626">
        <v>27</v>
      </c>
      <c r="P29" s="90"/>
      <c r="Q29" s="90"/>
      <c r="R29" s="641"/>
      <c r="S29" s="634">
        <v>112</v>
      </c>
      <c r="T29" s="90">
        <v>54</v>
      </c>
      <c r="U29" s="90"/>
      <c r="V29" s="635"/>
      <c r="W29" s="651"/>
      <c r="X29" s="124"/>
      <c r="Y29" s="125"/>
      <c r="Z29" s="655"/>
      <c r="AA29" s="659">
        <f t="shared" si="7"/>
        <v>268</v>
      </c>
      <c r="AB29" s="181">
        <f t="shared" si="7"/>
        <v>66</v>
      </c>
      <c r="AC29" s="181">
        <f t="shared" si="7"/>
        <v>0</v>
      </c>
      <c r="AD29" s="618">
        <f t="shared" si="7"/>
        <v>12</v>
      </c>
    </row>
    <row r="30" spans="2:30" ht="18" customHeight="1">
      <c r="B30" s="553" t="s">
        <v>423</v>
      </c>
      <c r="C30" s="630">
        <v>387</v>
      </c>
      <c r="D30" s="240">
        <v>19</v>
      </c>
      <c r="E30" s="240"/>
      <c r="F30" s="631">
        <v>219</v>
      </c>
      <c r="G30" s="624">
        <v>8</v>
      </c>
      <c r="H30" s="240"/>
      <c r="I30" s="240"/>
      <c r="J30" s="639">
        <v>6</v>
      </c>
      <c r="K30" s="645"/>
      <c r="L30" s="241"/>
      <c r="M30" s="241"/>
      <c r="N30" s="646"/>
      <c r="O30" s="624">
        <v>29</v>
      </c>
      <c r="P30" s="240">
        <v>1</v>
      </c>
      <c r="Q30" s="240"/>
      <c r="R30" s="639">
        <v>19</v>
      </c>
      <c r="S30" s="630">
        <v>173</v>
      </c>
      <c r="T30" s="240">
        <v>73</v>
      </c>
      <c r="U30" s="240"/>
      <c r="V30" s="631">
        <v>45</v>
      </c>
      <c r="W30" s="652"/>
      <c r="X30" s="242"/>
      <c r="Y30" s="243"/>
      <c r="Z30" s="656"/>
      <c r="AA30" s="660">
        <f t="shared" ref="AA30:AD30" si="8">C30+G30+K30+O30+S30+W30</f>
        <v>597</v>
      </c>
      <c r="AB30" s="244">
        <f t="shared" si="8"/>
        <v>93</v>
      </c>
      <c r="AC30" s="244">
        <f t="shared" si="8"/>
        <v>0</v>
      </c>
      <c r="AD30" s="619">
        <f t="shared" si="8"/>
        <v>289</v>
      </c>
    </row>
    <row r="31" spans="2:30" ht="18" customHeight="1">
      <c r="B31" s="553" t="s">
        <v>424</v>
      </c>
      <c r="C31" s="630">
        <v>189</v>
      </c>
      <c r="D31" s="240">
        <v>24</v>
      </c>
      <c r="E31" s="240">
        <v>0</v>
      </c>
      <c r="F31" s="631">
        <v>22</v>
      </c>
      <c r="G31" s="624">
        <v>16</v>
      </c>
      <c r="H31" s="240">
        <v>0</v>
      </c>
      <c r="I31" s="240">
        <v>0</v>
      </c>
      <c r="J31" s="639">
        <v>3</v>
      </c>
      <c r="K31" s="645">
        <v>0</v>
      </c>
      <c r="L31" s="241"/>
      <c r="M31" s="241"/>
      <c r="N31" s="646"/>
      <c r="O31" s="624">
        <v>0</v>
      </c>
      <c r="P31" s="240"/>
      <c r="Q31" s="240"/>
      <c r="R31" s="639"/>
      <c r="S31" s="630">
        <v>203</v>
      </c>
      <c r="T31" s="240">
        <v>84</v>
      </c>
      <c r="U31" s="240">
        <v>0</v>
      </c>
      <c r="V31" s="631">
        <v>28</v>
      </c>
      <c r="W31" s="652">
        <v>0</v>
      </c>
      <c r="X31" s="242"/>
      <c r="Y31" s="243"/>
      <c r="Z31" s="656"/>
      <c r="AA31" s="660">
        <v>408</v>
      </c>
      <c r="AB31" s="244">
        <v>108</v>
      </c>
      <c r="AC31" s="244">
        <v>0</v>
      </c>
      <c r="AD31" s="619">
        <v>53</v>
      </c>
    </row>
    <row r="32" spans="2:30" ht="18" customHeight="1">
      <c r="B32" s="553" t="s">
        <v>425</v>
      </c>
      <c r="C32" s="634">
        <v>276</v>
      </c>
      <c r="D32" s="90">
        <v>12</v>
      </c>
      <c r="E32" s="90">
        <v>80</v>
      </c>
      <c r="F32" s="635">
        <v>23</v>
      </c>
      <c r="G32" s="626">
        <v>0</v>
      </c>
      <c r="H32" s="90">
        <v>0</v>
      </c>
      <c r="I32" s="90">
        <v>0</v>
      </c>
      <c r="J32" s="641">
        <v>0</v>
      </c>
      <c r="K32" s="643">
        <v>0</v>
      </c>
      <c r="L32" s="89">
        <v>0</v>
      </c>
      <c r="M32" s="89">
        <v>0</v>
      </c>
      <c r="N32" s="644">
        <v>0</v>
      </c>
      <c r="O32" s="626">
        <v>25</v>
      </c>
      <c r="P32" s="90">
        <v>0</v>
      </c>
      <c r="Q32" s="90">
        <v>0</v>
      </c>
      <c r="R32" s="641">
        <v>0</v>
      </c>
      <c r="S32" s="634">
        <v>302</v>
      </c>
      <c r="T32" s="90">
        <v>99</v>
      </c>
      <c r="U32" s="90">
        <v>1</v>
      </c>
      <c r="V32" s="635">
        <v>3</v>
      </c>
      <c r="W32" s="651">
        <v>0</v>
      </c>
      <c r="X32" s="124">
        <v>0</v>
      </c>
      <c r="Y32" s="125">
        <v>0</v>
      </c>
      <c r="Z32" s="655">
        <v>0</v>
      </c>
      <c r="AA32" s="659">
        <f t="shared" ref="AA32:AD34" si="9">C32+G32+K32+O32+S32+W32</f>
        <v>603</v>
      </c>
      <c r="AB32" s="181">
        <f t="shared" si="9"/>
        <v>111</v>
      </c>
      <c r="AC32" s="181">
        <f t="shared" si="9"/>
        <v>81</v>
      </c>
      <c r="AD32" s="618">
        <f t="shared" si="9"/>
        <v>26</v>
      </c>
    </row>
    <row r="33" spans="2:30" ht="18" customHeight="1">
      <c r="B33" s="553" t="s">
        <v>426</v>
      </c>
      <c r="C33" s="634">
        <v>116</v>
      </c>
      <c r="D33" s="90">
        <v>8</v>
      </c>
      <c r="E33" s="90">
        <v>0</v>
      </c>
      <c r="F33" s="635">
        <v>4</v>
      </c>
      <c r="G33" s="626">
        <v>3</v>
      </c>
      <c r="H33" s="90">
        <v>0</v>
      </c>
      <c r="I33" s="90">
        <v>0</v>
      </c>
      <c r="J33" s="641">
        <v>0</v>
      </c>
      <c r="K33" s="643">
        <v>0</v>
      </c>
      <c r="L33" s="89">
        <v>0</v>
      </c>
      <c r="M33" s="89">
        <v>0</v>
      </c>
      <c r="N33" s="644">
        <v>0</v>
      </c>
      <c r="O33" s="626">
        <v>0</v>
      </c>
      <c r="P33" s="90">
        <v>0</v>
      </c>
      <c r="Q33" s="90">
        <v>0</v>
      </c>
      <c r="R33" s="641">
        <v>0</v>
      </c>
      <c r="S33" s="634">
        <v>100</v>
      </c>
      <c r="T33" s="90">
        <v>38</v>
      </c>
      <c r="U33" s="90">
        <v>0</v>
      </c>
      <c r="V33" s="635">
        <v>1</v>
      </c>
      <c r="W33" s="651">
        <v>0</v>
      </c>
      <c r="X33" s="124">
        <v>0</v>
      </c>
      <c r="Y33" s="125">
        <v>0</v>
      </c>
      <c r="Z33" s="655">
        <v>0</v>
      </c>
      <c r="AA33" s="659">
        <f t="shared" si="9"/>
        <v>219</v>
      </c>
      <c r="AB33" s="181">
        <f t="shared" si="9"/>
        <v>46</v>
      </c>
      <c r="AC33" s="181">
        <f t="shared" si="9"/>
        <v>0</v>
      </c>
      <c r="AD33" s="618">
        <f t="shared" si="9"/>
        <v>5</v>
      </c>
    </row>
    <row r="34" spans="2:30" ht="18" customHeight="1">
      <c r="B34" s="553" t="s">
        <v>427</v>
      </c>
      <c r="C34" s="634">
        <v>120</v>
      </c>
      <c r="D34" s="90">
        <v>12</v>
      </c>
      <c r="E34" s="90"/>
      <c r="F34" s="635">
        <v>10</v>
      </c>
      <c r="G34" s="626">
        <v>2</v>
      </c>
      <c r="H34" s="90">
        <v>1</v>
      </c>
      <c r="I34" s="90"/>
      <c r="J34" s="641"/>
      <c r="K34" s="643"/>
      <c r="L34" s="89"/>
      <c r="M34" s="89"/>
      <c r="N34" s="644"/>
      <c r="O34" s="626">
        <v>33</v>
      </c>
      <c r="P34" s="90">
        <v>5</v>
      </c>
      <c r="Q34" s="90"/>
      <c r="R34" s="641"/>
      <c r="S34" s="634">
        <v>192</v>
      </c>
      <c r="T34" s="90">
        <v>92</v>
      </c>
      <c r="U34" s="90"/>
      <c r="V34" s="635">
        <v>11</v>
      </c>
      <c r="W34" s="651"/>
      <c r="X34" s="124"/>
      <c r="Y34" s="125"/>
      <c r="Z34" s="655"/>
      <c r="AA34" s="659">
        <f t="shared" si="9"/>
        <v>347</v>
      </c>
      <c r="AB34" s="181">
        <f t="shared" si="9"/>
        <v>110</v>
      </c>
      <c r="AC34" s="181">
        <f t="shared" si="9"/>
        <v>0</v>
      </c>
      <c r="AD34" s="618">
        <f t="shared" si="9"/>
        <v>21</v>
      </c>
    </row>
    <row r="35" spans="2:30" ht="18" customHeight="1">
      <c r="B35" s="553" t="s">
        <v>428</v>
      </c>
      <c r="C35" s="630">
        <v>4215</v>
      </c>
      <c r="D35" s="240"/>
      <c r="E35" s="240"/>
      <c r="F35" s="631"/>
      <c r="G35" s="624">
        <v>198</v>
      </c>
      <c r="H35" s="240"/>
      <c r="I35" s="240"/>
      <c r="J35" s="639"/>
      <c r="K35" s="645">
        <v>8</v>
      </c>
      <c r="L35" s="241"/>
      <c r="M35" s="241"/>
      <c r="N35" s="646"/>
      <c r="O35" s="624"/>
      <c r="P35" s="240"/>
      <c r="Q35" s="240"/>
      <c r="R35" s="639"/>
      <c r="S35" s="630">
        <v>1273</v>
      </c>
      <c r="T35" s="240"/>
      <c r="U35" s="240"/>
      <c r="V35" s="631"/>
      <c r="W35" s="652"/>
      <c r="X35" s="242"/>
      <c r="Y35" s="243"/>
      <c r="Z35" s="656"/>
      <c r="AA35" s="660">
        <v>5694</v>
      </c>
      <c r="AB35" s="244">
        <v>0</v>
      </c>
      <c r="AC35" s="244">
        <v>0</v>
      </c>
      <c r="AD35" s="619">
        <v>0</v>
      </c>
    </row>
    <row r="36" spans="2:30" ht="18" customHeight="1" thickBot="1">
      <c r="B36" s="1215" t="s">
        <v>800</v>
      </c>
      <c r="C36" s="1210">
        <f>SUM(C6:C35)</f>
        <v>22795</v>
      </c>
      <c r="D36" s="1211">
        <f t="shared" ref="D36:AD36" si="10">SUM(D6:D35)</f>
        <v>1663</v>
      </c>
      <c r="E36" s="1211">
        <f t="shared" si="10"/>
        <v>2063</v>
      </c>
      <c r="F36" s="1212">
        <f t="shared" si="10"/>
        <v>3876</v>
      </c>
      <c r="G36" s="1213">
        <f t="shared" si="10"/>
        <v>1125</v>
      </c>
      <c r="H36" s="1211">
        <f t="shared" si="10"/>
        <v>151</v>
      </c>
      <c r="I36" s="1211">
        <f t="shared" si="10"/>
        <v>75</v>
      </c>
      <c r="J36" s="1214">
        <f t="shared" si="10"/>
        <v>107</v>
      </c>
      <c r="K36" s="1210">
        <f t="shared" si="10"/>
        <v>205</v>
      </c>
      <c r="L36" s="1211">
        <f t="shared" si="10"/>
        <v>14</v>
      </c>
      <c r="M36" s="1211">
        <f t="shared" si="10"/>
        <v>0</v>
      </c>
      <c r="N36" s="1212">
        <f t="shared" si="10"/>
        <v>82</v>
      </c>
      <c r="O36" s="1213">
        <f t="shared" si="10"/>
        <v>1596</v>
      </c>
      <c r="P36" s="1211">
        <f t="shared" si="10"/>
        <v>368</v>
      </c>
      <c r="Q36" s="1211">
        <f t="shared" si="10"/>
        <v>1</v>
      </c>
      <c r="R36" s="1214">
        <f t="shared" si="10"/>
        <v>167</v>
      </c>
      <c r="S36" s="1210">
        <f t="shared" si="10"/>
        <v>14992</v>
      </c>
      <c r="T36" s="1211">
        <f t="shared" si="10"/>
        <v>4864</v>
      </c>
      <c r="U36" s="1211">
        <f t="shared" si="10"/>
        <v>23</v>
      </c>
      <c r="V36" s="1212">
        <f t="shared" si="10"/>
        <v>993</v>
      </c>
      <c r="W36" s="1213">
        <f t="shared" si="10"/>
        <v>315</v>
      </c>
      <c r="X36" s="1211">
        <f t="shared" si="10"/>
        <v>177</v>
      </c>
      <c r="Y36" s="1211">
        <f t="shared" si="10"/>
        <v>0</v>
      </c>
      <c r="Z36" s="1214">
        <f t="shared" si="10"/>
        <v>4</v>
      </c>
      <c r="AA36" s="1210">
        <f t="shared" si="10"/>
        <v>41028</v>
      </c>
      <c r="AB36" s="1211">
        <f t="shared" si="10"/>
        <v>7237</v>
      </c>
      <c r="AC36" s="1211">
        <f t="shared" si="10"/>
        <v>2162</v>
      </c>
      <c r="AD36" s="1212">
        <f t="shared" si="10"/>
        <v>5229</v>
      </c>
    </row>
    <row r="37" spans="2:30" ht="14.25" customHeight="1">
      <c r="N37" s="1" t="s">
        <v>811</v>
      </c>
    </row>
    <row r="38" spans="2:30" ht="18" customHeight="1"/>
    <row r="39" spans="2:30" ht="17.45" customHeight="1"/>
    <row r="40" spans="2:30" ht="17.45" customHeight="1"/>
    <row r="41" spans="2:30" ht="18" customHeight="1"/>
    <row r="42" spans="2:30" ht="15.75" customHeight="1"/>
  </sheetData>
  <mergeCells count="10">
    <mergeCell ref="AA4:AD4"/>
    <mergeCell ref="B1:P1"/>
    <mergeCell ref="B3:B5"/>
    <mergeCell ref="C3:AD3"/>
    <mergeCell ref="C4:F4"/>
    <mergeCell ref="G4:J4"/>
    <mergeCell ref="K4:N4"/>
    <mergeCell ref="O4:R4"/>
    <mergeCell ref="S4:V4"/>
    <mergeCell ref="W4:Z4"/>
  </mergeCells>
  <phoneticPr fontId="3"/>
  <pageMargins left="0.39370078740157483" right="0.43307086614173229" top="0.35433070866141736" bottom="0.27559055118110237" header="0.31496062992125984" footer="0.19685039370078741"/>
  <pageSetup paperSize="9"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AB37"/>
  <sheetViews>
    <sheetView workbookViewId="0">
      <selection activeCell="AE12" sqref="AE12"/>
    </sheetView>
  </sheetViews>
  <sheetFormatPr defaultColWidth="8.875" defaultRowHeight="13.5"/>
  <cols>
    <col min="1" max="1" width="2.375" style="17" customWidth="1"/>
    <col min="2" max="2" width="10.25" style="1" customWidth="1"/>
    <col min="3" max="28" width="5.5" style="1" customWidth="1"/>
    <col min="29" max="16384" width="8.875" style="1"/>
  </cols>
  <sheetData>
    <row r="1" spans="1:28" ht="44.25" customHeight="1">
      <c r="B1" s="443" t="s">
        <v>187</v>
      </c>
      <c r="C1" s="5"/>
      <c r="D1" s="5"/>
      <c r="E1" s="5"/>
      <c r="F1" s="5"/>
      <c r="G1" s="5"/>
      <c r="H1" s="5"/>
      <c r="I1" s="5"/>
      <c r="K1" s="92"/>
      <c r="L1" s="1339" t="s">
        <v>951</v>
      </c>
      <c r="M1" s="1339"/>
      <c r="N1" s="1339"/>
      <c r="O1" s="1339"/>
      <c r="P1" s="1339"/>
      <c r="Q1" s="1339"/>
      <c r="R1" s="1339"/>
      <c r="S1" s="1339"/>
      <c r="T1" s="1339"/>
      <c r="U1" s="1339"/>
      <c r="V1" s="1339"/>
      <c r="W1" s="1339"/>
      <c r="X1" s="1339"/>
      <c r="Y1" s="1339"/>
      <c r="Z1" s="1339"/>
      <c r="AA1" s="1339"/>
    </row>
    <row r="2" spans="1:28" ht="45" customHeight="1" thickBot="1">
      <c r="B2" s="5"/>
      <c r="C2" s="939" t="s">
        <v>808</v>
      </c>
      <c r="D2" s="939"/>
      <c r="E2" s="939"/>
      <c r="F2" s="939"/>
      <c r="G2" s="939"/>
      <c r="H2" s="939"/>
      <c r="I2" s="939"/>
      <c r="J2" s="939"/>
      <c r="K2" s="939"/>
      <c r="L2" s="939"/>
      <c r="M2" s="939"/>
      <c r="N2" s="939"/>
      <c r="O2" s="939"/>
      <c r="P2" s="939"/>
      <c r="Q2" s="939"/>
      <c r="R2" s="939"/>
      <c r="S2" s="939"/>
      <c r="T2" s="939"/>
      <c r="U2" s="939"/>
      <c r="V2" s="939"/>
      <c r="W2" s="939"/>
      <c r="X2" s="939"/>
      <c r="Y2" s="939"/>
      <c r="Z2" s="939"/>
      <c r="AA2" s="939"/>
      <c r="AB2" s="939"/>
    </row>
    <row r="3" spans="1:28" ht="18" customHeight="1" thickBot="1">
      <c r="B3" s="117"/>
      <c r="C3" s="940" t="s">
        <v>269</v>
      </c>
      <c r="D3" s="940"/>
      <c r="E3" s="940"/>
      <c r="F3" s="940"/>
      <c r="G3" s="940"/>
      <c r="H3" s="940"/>
      <c r="I3" s="940"/>
      <c r="J3" s="940"/>
      <c r="K3" s="940"/>
      <c r="L3" s="940"/>
      <c r="M3" s="940"/>
      <c r="N3" s="940"/>
      <c r="O3" s="940"/>
      <c r="P3" s="940"/>
      <c r="Q3" s="940"/>
      <c r="R3" s="940"/>
      <c r="S3" s="940"/>
      <c r="T3" s="940"/>
      <c r="U3" s="940"/>
      <c r="V3" s="940"/>
      <c r="W3" s="940"/>
      <c r="X3" s="940"/>
      <c r="Y3" s="940"/>
      <c r="Z3" s="940"/>
      <c r="AA3" s="940"/>
      <c r="AB3" s="941"/>
    </row>
    <row r="4" spans="1:28" ht="17.45" customHeight="1">
      <c r="B4" s="118" t="s">
        <v>5</v>
      </c>
      <c r="C4" s="942" t="s">
        <v>173</v>
      </c>
      <c r="D4" s="943"/>
      <c r="E4" s="943"/>
      <c r="F4" s="943"/>
      <c r="G4" s="943"/>
      <c r="H4" s="943"/>
      <c r="I4" s="943"/>
      <c r="J4" s="943"/>
      <c r="K4" s="943"/>
      <c r="L4" s="943"/>
      <c r="M4" s="943"/>
      <c r="N4" s="943"/>
      <c r="O4" s="944"/>
      <c r="P4" s="945" t="s">
        <v>174</v>
      </c>
      <c r="Q4" s="946"/>
      <c r="R4" s="946"/>
      <c r="S4" s="946"/>
      <c r="T4" s="946"/>
      <c r="U4" s="946"/>
      <c r="V4" s="946"/>
      <c r="W4" s="946"/>
      <c r="X4" s="946"/>
      <c r="Y4" s="946"/>
      <c r="Z4" s="946"/>
      <c r="AA4" s="946"/>
      <c r="AB4" s="947"/>
    </row>
    <row r="5" spans="1:28" s="95" customFormat="1" ht="27.75" customHeight="1">
      <c r="A5" s="93"/>
      <c r="B5" s="119"/>
      <c r="C5" s="115" t="s">
        <v>175</v>
      </c>
      <c r="D5" s="94" t="s">
        <v>176</v>
      </c>
      <c r="E5" s="94" t="s">
        <v>177</v>
      </c>
      <c r="F5" s="94" t="s">
        <v>178</v>
      </c>
      <c r="G5" s="94" t="s">
        <v>179</v>
      </c>
      <c r="H5" s="94" t="s">
        <v>180</v>
      </c>
      <c r="I5" s="94" t="s">
        <v>181</v>
      </c>
      <c r="J5" s="94" t="s">
        <v>182</v>
      </c>
      <c r="K5" s="94" t="s">
        <v>183</v>
      </c>
      <c r="L5" s="94" t="s">
        <v>184</v>
      </c>
      <c r="M5" s="94" t="s">
        <v>185</v>
      </c>
      <c r="N5" s="94" t="s">
        <v>186</v>
      </c>
      <c r="O5" s="116" t="s">
        <v>7</v>
      </c>
      <c r="P5" s="419" t="s">
        <v>175</v>
      </c>
      <c r="Q5" s="94" t="s">
        <v>176</v>
      </c>
      <c r="R5" s="94" t="s">
        <v>177</v>
      </c>
      <c r="S5" s="94" t="s">
        <v>178</v>
      </c>
      <c r="T5" s="94" t="s">
        <v>179</v>
      </c>
      <c r="U5" s="94" t="s">
        <v>180</v>
      </c>
      <c r="V5" s="94" t="s">
        <v>181</v>
      </c>
      <c r="W5" s="94" t="s">
        <v>182</v>
      </c>
      <c r="X5" s="94" t="s">
        <v>183</v>
      </c>
      <c r="Y5" s="94" t="s">
        <v>184</v>
      </c>
      <c r="Z5" s="94" t="s">
        <v>185</v>
      </c>
      <c r="AA5" s="94" t="s">
        <v>186</v>
      </c>
      <c r="AB5" s="116" t="s">
        <v>7</v>
      </c>
    </row>
    <row r="6" spans="1:28" s="95" customFormat="1" ht="17.100000000000001" customHeight="1">
      <c r="A6" s="93"/>
      <c r="B6" s="553" t="s">
        <v>429</v>
      </c>
      <c r="C6" s="428">
        <v>8</v>
      </c>
      <c r="D6" s="246">
        <v>1</v>
      </c>
      <c r="E6" s="246">
        <v>2</v>
      </c>
      <c r="F6" s="246">
        <v>0</v>
      </c>
      <c r="G6" s="246">
        <v>0</v>
      </c>
      <c r="H6" s="246">
        <v>0</v>
      </c>
      <c r="I6" s="251">
        <v>0</v>
      </c>
      <c r="J6" s="182">
        <v>0</v>
      </c>
      <c r="K6" s="182">
        <v>0</v>
      </c>
      <c r="L6" s="183">
        <v>0</v>
      </c>
      <c r="M6" s="252">
        <v>3</v>
      </c>
      <c r="N6" s="184">
        <v>2</v>
      </c>
      <c r="O6" s="429">
        <v>16</v>
      </c>
      <c r="P6" s="420">
        <v>4</v>
      </c>
      <c r="Q6" s="184">
        <v>0</v>
      </c>
      <c r="R6" s="184">
        <v>0</v>
      </c>
      <c r="S6" s="184">
        <v>0</v>
      </c>
      <c r="T6" s="184">
        <v>0</v>
      </c>
      <c r="U6" s="184">
        <v>0</v>
      </c>
      <c r="V6" s="184">
        <v>0</v>
      </c>
      <c r="W6" s="184">
        <v>0</v>
      </c>
      <c r="X6" s="184">
        <v>0</v>
      </c>
      <c r="Y6" s="89">
        <v>0</v>
      </c>
      <c r="Z6" s="89">
        <v>0</v>
      </c>
      <c r="AA6" s="89">
        <v>0</v>
      </c>
      <c r="AB6" s="664">
        <v>4</v>
      </c>
    </row>
    <row r="7" spans="1:28" s="17" customFormat="1" ht="17.100000000000001" customHeight="1">
      <c r="A7" s="45"/>
      <c r="B7" s="553" t="s">
        <v>430</v>
      </c>
      <c r="C7" s="430">
        <v>4</v>
      </c>
      <c r="D7" s="245">
        <v>0</v>
      </c>
      <c r="E7" s="245">
        <v>0</v>
      </c>
      <c r="F7" s="245">
        <v>1</v>
      </c>
      <c r="G7" s="245">
        <v>0</v>
      </c>
      <c r="H7" s="245">
        <v>1</v>
      </c>
      <c r="I7" s="267">
        <v>2</v>
      </c>
      <c r="J7" s="268">
        <v>0</v>
      </c>
      <c r="K7" s="268">
        <v>0</v>
      </c>
      <c r="L7" s="269">
        <v>2</v>
      </c>
      <c r="M7" s="269">
        <v>1</v>
      </c>
      <c r="N7" s="272">
        <v>1</v>
      </c>
      <c r="O7" s="431">
        <f t="shared" ref="O7:O11" si="0">SUM(C7:N7)</f>
        <v>12</v>
      </c>
      <c r="P7" s="421">
        <v>1</v>
      </c>
      <c r="Q7" s="272">
        <v>0</v>
      </c>
      <c r="R7" s="272">
        <v>1</v>
      </c>
      <c r="S7" s="272">
        <v>0</v>
      </c>
      <c r="T7" s="272">
        <v>0</v>
      </c>
      <c r="U7" s="272">
        <v>0</v>
      </c>
      <c r="V7" s="272">
        <v>0</v>
      </c>
      <c r="W7" s="272">
        <v>1</v>
      </c>
      <c r="X7" s="272">
        <v>0</v>
      </c>
      <c r="Y7" s="241">
        <v>0</v>
      </c>
      <c r="Z7" s="241">
        <v>0</v>
      </c>
      <c r="AA7" s="241">
        <v>1</v>
      </c>
      <c r="AB7" s="665">
        <f t="shared" ref="AB7:AB11" si="1">SUM(P7:AA7)</f>
        <v>4</v>
      </c>
    </row>
    <row r="8" spans="1:28" s="17" customFormat="1" ht="17.100000000000001" customHeight="1">
      <c r="A8" s="45"/>
      <c r="B8" s="622" t="s">
        <v>431</v>
      </c>
      <c r="C8" s="592">
        <v>1</v>
      </c>
      <c r="D8" s="593"/>
      <c r="E8" s="593">
        <v>1</v>
      </c>
      <c r="F8" s="593"/>
      <c r="G8" s="593">
        <v>3</v>
      </c>
      <c r="H8" s="593"/>
      <c r="I8" s="593"/>
      <c r="J8" s="182">
        <v>3</v>
      </c>
      <c r="K8" s="182"/>
      <c r="L8" s="183">
        <v>1</v>
      </c>
      <c r="M8" s="183">
        <v>1</v>
      </c>
      <c r="N8" s="594">
        <v>2</v>
      </c>
      <c r="O8" s="595">
        <v>12</v>
      </c>
      <c r="P8" s="596">
        <v>3</v>
      </c>
      <c r="Q8" s="594"/>
      <c r="R8" s="594"/>
      <c r="S8" s="594"/>
      <c r="T8" s="594"/>
      <c r="U8" s="594"/>
      <c r="V8" s="594">
        <v>3</v>
      </c>
      <c r="W8" s="594"/>
      <c r="X8" s="594"/>
      <c r="Y8" s="594"/>
      <c r="Z8" s="594">
        <v>1</v>
      </c>
      <c r="AA8" s="594">
        <v>3</v>
      </c>
      <c r="AB8" s="595">
        <v>10</v>
      </c>
    </row>
    <row r="9" spans="1:28" ht="17.100000000000001" customHeight="1">
      <c r="B9" s="553" t="s">
        <v>432</v>
      </c>
      <c r="C9" s="432">
        <v>6</v>
      </c>
      <c r="D9" s="233">
        <v>0</v>
      </c>
      <c r="E9" s="233">
        <v>0</v>
      </c>
      <c r="F9" s="233">
        <v>0</v>
      </c>
      <c r="G9" s="233">
        <v>2</v>
      </c>
      <c r="H9" s="233">
        <v>0</v>
      </c>
      <c r="I9" s="234">
        <v>2</v>
      </c>
      <c r="J9" s="182">
        <v>1</v>
      </c>
      <c r="K9" s="182">
        <v>0</v>
      </c>
      <c r="L9" s="183">
        <v>0</v>
      </c>
      <c r="M9" s="183">
        <v>0</v>
      </c>
      <c r="N9" s="235">
        <v>0</v>
      </c>
      <c r="O9" s="429">
        <f t="shared" si="0"/>
        <v>11</v>
      </c>
      <c r="P9" s="420">
        <v>0</v>
      </c>
      <c r="Q9" s="184">
        <v>0</v>
      </c>
      <c r="R9" s="184">
        <v>0</v>
      </c>
      <c r="S9" s="184">
        <v>0</v>
      </c>
      <c r="T9" s="184">
        <v>0</v>
      </c>
      <c r="U9" s="184">
        <v>0</v>
      </c>
      <c r="V9" s="184">
        <v>2</v>
      </c>
      <c r="W9" s="184">
        <v>0</v>
      </c>
      <c r="X9" s="184">
        <v>0</v>
      </c>
      <c r="Y9" s="89">
        <v>0</v>
      </c>
      <c r="Z9" s="89">
        <v>0</v>
      </c>
      <c r="AA9" s="89">
        <v>0</v>
      </c>
      <c r="AB9" s="664">
        <f t="shared" si="1"/>
        <v>2</v>
      </c>
    </row>
    <row r="10" spans="1:28" ht="17.100000000000001" customHeight="1">
      <c r="B10" s="553" t="s">
        <v>433</v>
      </c>
      <c r="C10" s="433">
        <v>53</v>
      </c>
      <c r="D10" s="191">
        <v>30</v>
      </c>
      <c r="E10" s="191">
        <v>29</v>
      </c>
      <c r="F10" s="191">
        <v>28</v>
      </c>
      <c r="G10" s="191">
        <v>27</v>
      </c>
      <c r="H10" s="191">
        <v>18</v>
      </c>
      <c r="I10" s="195">
        <v>14</v>
      </c>
      <c r="J10" s="83">
        <v>9</v>
      </c>
      <c r="K10" s="83">
        <v>7</v>
      </c>
      <c r="L10" s="83">
        <v>23</v>
      </c>
      <c r="M10" s="83">
        <v>22</v>
      </c>
      <c r="N10" s="113">
        <v>54</v>
      </c>
      <c r="O10" s="429">
        <f t="shared" si="0"/>
        <v>314</v>
      </c>
      <c r="P10" s="422">
        <v>36</v>
      </c>
      <c r="Q10" s="113">
        <v>37</v>
      </c>
      <c r="R10" s="113">
        <v>22</v>
      </c>
      <c r="S10" s="113">
        <v>11</v>
      </c>
      <c r="T10" s="113">
        <v>24</v>
      </c>
      <c r="U10" s="113">
        <v>8</v>
      </c>
      <c r="V10" s="113">
        <v>8</v>
      </c>
      <c r="W10" s="113">
        <v>14</v>
      </c>
      <c r="X10" s="113">
        <v>14</v>
      </c>
      <c r="Y10" s="185">
        <v>21</v>
      </c>
      <c r="Z10" s="185">
        <v>27</v>
      </c>
      <c r="AA10" s="185">
        <v>39</v>
      </c>
      <c r="AB10" s="664">
        <f t="shared" si="1"/>
        <v>261</v>
      </c>
    </row>
    <row r="11" spans="1:28" ht="17.100000000000001" customHeight="1">
      <c r="B11" s="553" t="s">
        <v>434</v>
      </c>
      <c r="C11" s="432">
        <v>4</v>
      </c>
      <c r="D11" s="233">
        <v>1</v>
      </c>
      <c r="E11" s="233">
        <v>1</v>
      </c>
      <c r="F11" s="233">
        <v>0</v>
      </c>
      <c r="G11" s="233">
        <v>1</v>
      </c>
      <c r="H11" s="233">
        <v>5</v>
      </c>
      <c r="I11" s="234">
        <v>5</v>
      </c>
      <c r="J11" s="182">
        <v>2</v>
      </c>
      <c r="K11" s="182">
        <v>0</v>
      </c>
      <c r="L11" s="183">
        <v>3</v>
      </c>
      <c r="M11" s="183">
        <v>1</v>
      </c>
      <c r="N11" s="235">
        <v>5</v>
      </c>
      <c r="O11" s="429">
        <f t="shared" si="0"/>
        <v>28</v>
      </c>
      <c r="P11" s="420">
        <v>1</v>
      </c>
      <c r="Q11" s="184">
        <v>4</v>
      </c>
      <c r="R11" s="184">
        <v>3</v>
      </c>
      <c r="S11" s="184">
        <v>0</v>
      </c>
      <c r="T11" s="184">
        <v>4</v>
      </c>
      <c r="U11" s="184">
        <v>3</v>
      </c>
      <c r="V11" s="184">
        <v>6</v>
      </c>
      <c r="W11" s="184">
        <v>0</v>
      </c>
      <c r="X11" s="184">
        <v>0</v>
      </c>
      <c r="Y11" s="89">
        <v>1</v>
      </c>
      <c r="Z11" s="89">
        <v>2</v>
      </c>
      <c r="AA11" s="89">
        <v>3</v>
      </c>
      <c r="AB11" s="664">
        <f t="shared" si="1"/>
        <v>27</v>
      </c>
    </row>
    <row r="12" spans="1:28" ht="17.100000000000001" customHeight="1">
      <c r="B12" s="553" t="s">
        <v>435</v>
      </c>
      <c r="C12" s="428">
        <v>1</v>
      </c>
      <c r="D12" s="246"/>
      <c r="E12" s="246"/>
      <c r="F12" s="246"/>
      <c r="G12" s="246"/>
      <c r="H12" s="246">
        <v>2</v>
      </c>
      <c r="I12" s="251">
        <v>2</v>
      </c>
      <c r="J12" s="182"/>
      <c r="K12" s="182"/>
      <c r="L12" s="183"/>
      <c r="M12" s="252">
        <v>4</v>
      </c>
      <c r="N12" s="184">
        <v>2</v>
      </c>
      <c r="O12" s="429">
        <f>SUM(C12:N12)</f>
        <v>11</v>
      </c>
      <c r="P12" s="420">
        <v>1</v>
      </c>
      <c r="Q12" s="184"/>
      <c r="R12" s="184"/>
      <c r="S12" s="184"/>
      <c r="T12" s="184">
        <v>1</v>
      </c>
      <c r="U12" s="184">
        <v>2</v>
      </c>
      <c r="V12" s="184">
        <v>3</v>
      </c>
      <c r="W12" s="184"/>
      <c r="X12" s="184"/>
      <c r="Y12" s="89">
        <v>1</v>
      </c>
      <c r="Z12" s="89"/>
      <c r="AA12" s="89">
        <v>3</v>
      </c>
      <c r="AB12" s="664">
        <f>SUM(P12:AA12)</f>
        <v>11</v>
      </c>
    </row>
    <row r="13" spans="1:28" ht="17.100000000000001" customHeight="1">
      <c r="B13" s="553" t="s">
        <v>436</v>
      </c>
      <c r="C13" s="434">
        <v>0</v>
      </c>
      <c r="D13" s="262">
        <v>1</v>
      </c>
      <c r="E13" s="261">
        <v>0</v>
      </c>
      <c r="F13" s="262">
        <v>0</v>
      </c>
      <c r="G13" s="262">
        <v>1</v>
      </c>
      <c r="H13" s="262">
        <v>1</v>
      </c>
      <c r="I13" s="262">
        <v>3</v>
      </c>
      <c r="J13" s="262">
        <v>0</v>
      </c>
      <c r="K13" s="263">
        <v>0</v>
      </c>
      <c r="L13" s="263">
        <v>0</v>
      </c>
      <c r="M13" s="263">
        <v>2</v>
      </c>
      <c r="N13" s="263">
        <v>0</v>
      </c>
      <c r="O13" s="435">
        <v>8</v>
      </c>
      <c r="P13" s="423" t="s">
        <v>417</v>
      </c>
      <c r="Q13" s="262">
        <v>1</v>
      </c>
      <c r="R13" s="262">
        <v>0</v>
      </c>
      <c r="S13" s="262">
        <v>0</v>
      </c>
      <c r="T13" s="262">
        <v>1</v>
      </c>
      <c r="U13" s="262">
        <v>0</v>
      </c>
      <c r="V13" s="262">
        <v>1</v>
      </c>
      <c r="W13" s="264">
        <v>0</v>
      </c>
      <c r="X13" s="264">
        <v>0</v>
      </c>
      <c r="Y13" s="265">
        <v>0</v>
      </c>
      <c r="Z13" s="264">
        <v>0</v>
      </c>
      <c r="AA13" s="266">
        <v>0</v>
      </c>
      <c r="AB13" s="666">
        <v>3</v>
      </c>
    </row>
    <row r="14" spans="1:28" ht="17.100000000000001" customHeight="1">
      <c r="B14" s="553" t="s">
        <v>437</v>
      </c>
      <c r="C14" s="428">
        <v>18</v>
      </c>
      <c r="D14" s="246">
        <v>20</v>
      </c>
      <c r="E14" s="246">
        <v>4</v>
      </c>
      <c r="F14" s="246">
        <v>8</v>
      </c>
      <c r="G14" s="246">
        <v>7</v>
      </c>
      <c r="H14" s="246">
        <v>6</v>
      </c>
      <c r="I14" s="251">
        <v>11</v>
      </c>
      <c r="J14" s="182">
        <v>5</v>
      </c>
      <c r="K14" s="182">
        <v>5</v>
      </c>
      <c r="L14" s="183">
        <v>5</v>
      </c>
      <c r="M14" s="252">
        <v>9</v>
      </c>
      <c r="N14" s="252">
        <v>11</v>
      </c>
      <c r="O14" s="429">
        <f t="shared" ref="O14:O20" si="2">SUM(C14:N14)</f>
        <v>109</v>
      </c>
      <c r="P14" s="422">
        <v>21</v>
      </c>
      <c r="Q14" s="113">
        <v>3</v>
      </c>
      <c r="R14" s="113">
        <v>10</v>
      </c>
      <c r="S14" s="113">
        <v>3</v>
      </c>
      <c r="T14" s="113">
        <v>4</v>
      </c>
      <c r="U14" s="113">
        <v>10</v>
      </c>
      <c r="V14" s="113">
        <v>9</v>
      </c>
      <c r="W14" s="113">
        <v>0</v>
      </c>
      <c r="X14" s="113">
        <v>0</v>
      </c>
      <c r="Y14" s="185">
        <v>2</v>
      </c>
      <c r="Z14" s="185">
        <v>5</v>
      </c>
      <c r="AA14" s="185">
        <v>7</v>
      </c>
      <c r="AB14" s="664">
        <f t="shared" ref="AB14:AB20" si="3">SUM(P14:AA14)</f>
        <v>74</v>
      </c>
    </row>
    <row r="15" spans="1:28" ht="17.100000000000001" customHeight="1">
      <c r="B15" s="553" t="s">
        <v>438</v>
      </c>
      <c r="C15" s="428">
        <v>1</v>
      </c>
      <c r="D15" s="246">
        <v>2</v>
      </c>
      <c r="E15" s="246">
        <v>2</v>
      </c>
      <c r="F15" s="246">
        <v>1</v>
      </c>
      <c r="G15" s="246">
        <v>2</v>
      </c>
      <c r="H15" s="246">
        <v>0</v>
      </c>
      <c r="I15" s="251">
        <v>2</v>
      </c>
      <c r="J15" s="182">
        <v>4</v>
      </c>
      <c r="K15" s="182">
        <v>0</v>
      </c>
      <c r="L15" s="183">
        <v>1</v>
      </c>
      <c r="M15" s="252">
        <v>1</v>
      </c>
      <c r="N15" s="184">
        <v>0</v>
      </c>
      <c r="O15" s="429">
        <f t="shared" si="2"/>
        <v>16</v>
      </c>
      <c r="P15" s="420">
        <v>4</v>
      </c>
      <c r="Q15" s="184">
        <v>5</v>
      </c>
      <c r="R15" s="184">
        <v>6</v>
      </c>
      <c r="S15" s="184">
        <v>6</v>
      </c>
      <c r="T15" s="184">
        <v>2</v>
      </c>
      <c r="U15" s="184">
        <v>0</v>
      </c>
      <c r="V15" s="184">
        <v>3</v>
      </c>
      <c r="W15" s="184">
        <v>2</v>
      </c>
      <c r="X15" s="184">
        <v>0</v>
      </c>
      <c r="Y15" s="89">
        <v>0</v>
      </c>
      <c r="Z15" s="89">
        <v>3</v>
      </c>
      <c r="AA15" s="89">
        <v>4</v>
      </c>
      <c r="AB15" s="664">
        <f t="shared" si="3"/>
        <v>35</v>
      </c>
    </row>
    <row r="16" spans="1:28" ht="17.100000000000001" customHeight="1">
      <c r="B16" s="553" t="s">
        <v>439</v>
      </c>
      <c r="C16" s="428">
        <v>26</v>
      </c>
      <c r="D16" s="246">
        <v>10</v>
      </c>
      <c r="E16" s="246">
        <v>7</v>
      </c>
      <c r="F16" s="246">
        <v>12</v>
      </c>
      <c r="G16" s="246">
        <v>10</v>
      </c>
      <c r="H16" s="246">
        <v>11</v>
      </c>
      <c r="I16" s="251">
        <v>17</v>
      </c>
      <c r="J16" s="182">
        <v>3</v>
      </c>
      <c r="K16" s="182">
        <v>8</v>
      </c>
      <c r="L16" s="183">
        <v>12</v>
      </c>
      <c r="M16" s="252">
        <v>10</v>
      </c>
      <c r="N16" s="184">
        <v>35</v>
      </c>
      <c r="O16" s="429">
        <f t="shared" si="2"/>
        <v>161</v>
      </c>
      <c r="P16" s="420">
        <v>21</v>
      </c>
      <c r="Q16" s="184">
        <v>8</v>
      </c>
      <c r="R16" s="184">
        <v>11</v>
      </c>
      <c r="S16" s="184">
        <v>17</v>
      </c>
      <c r="T16" s="184">
        <v>7</v>
      </c>
      <c r="U16" s="184">
        <v>5</v>
      </c>
      <c r="V16" s="184">
        <v>3</v>
      </c>
      <c r="W16" s="184">
        <v>4</v>
      </c>
      <c r="X16" s="184">
        <v>0</v>
      </c>
      <c r="Y16" s="89">
        <v>9</v>
      </c>
      <c r="Z16" s="89">
        <v>2</v>
      </c>
      <c r="AA16" s="89">
        <v>8</v>
      </c>
      <c r="AB16" s="664">
        <f t="shared" si="3"/>
        <v>95</v>
      </c>
    </row>
    <row r="17" spans="2:28" ht="17.100000000000001" customHeight="1">
      <c r="B17" s="553" t="s">
        <v>440</v>
      </c>
      <c r="C17" s="428">
        <v>16</v>
      </c>
      <c r="D17" s="246">
        <v>2</v>
      </c>
      <c r="E17" s="246">
        <v>0</v>
      </c>
      <c r="F17" s="246">
        <v>0</v>
      </c>
      <c r="G17" s="246">
        <v>1</v>
      </c>
      <c r="H17" s="246">
        <v>1</v>
      </c>
      <c r="I17" s="251">
        <v>4</v>
      </c>
      <c r="J17" s="182">
        <v>0</v>
      </c>
      <c r="K17" s="182">
        <v>2</v>
      </c>
      <c r="L17" s="183">
        <v>0</v>
      </c>
      <c r="M17" s="252">
        <v>1</v>
      </c>
      <c r="N17" s="184">
        <v>3</v>
      </c>
      <c r="O17" s="429">
        <f t="shared" si="2"/>
        <v>30</v>
      </c>
      <c r="P17" s="420">
        <v>1</v>
      </c>
      <c r="Q17" s="184">
        <v>1</v>
      </c>
      <c r="R17" s="184">
        <v>1</v>
      </c>
      <c r="S17" s="184">
        <v>0</v>
      </c>
      <c r="T17" s="184">
        <v>1</v>
      </c>
      <c r="U17" s="184">
        <v>1</v>
      </c>
      <c r="V17" s="184">
        <v>3</v>
      </c>
      <c r="W17" s="184">
        <v>0</v>
      </c>
      <c r="X17" s="184">
        <v>0</v>
      </c>
      <c r="Y17" s="89">
        <v>0</v>
      </c>
      <c r="Z17" s="89">
        <v>1</v>
      </c>
      <c r="AA17" s="89">
        <v>2</v>
      </c>
      <c r="AB17" s="664">
        <f t="shared" si="3"/>
        <v>11</v>
      </c>
    </row>
    <row r="18" spans="2:28" ht="17.100000000000001" customHeight="1">
      <c r="B18" s="553" t="s">
        <v>441</v>
      </c>
      <c r="C18" s="436">
        <v>4</v>
      </c>
      <c r="D18" s="248">
        <v>0</v>
      </c>
      <c r="E18" s="248">
        <v>6</v>
      </c>
      <c r="F18" s="248">
        <v>8</v>
      </c>
      <c r="G18" s="248">
        <v>4</v>
      </c>
      <c r="H18" s="248">
        <v>1</v>
      </c>
      <c r="I18" s="323">
        <v>2</v>
      </c>
      <c r="J18" s="316">
        <v>1</v>
      </c>
      <c r="K18" s="316">
        <v>2</v>
      </c>
      <c r="L18" s="316">
        <v>3</v>
      </c>
      <c r="M18" s="338">
        <v>2</v>
      </c>
      <c r="N18" s="271">
        <v>5</v>
      </c>
      <c r="O18" s="431">
        <f t="shared" si="2"/>
        <v>38</v>
      </c>
      <c r="P18" s="424">
        <v>3</v>
      </c>
      <c r="Q18" s="271">
        <v>2</v>
      </c>
      <c r="R18" s="271">
        <v>1</v>
      </c>
      <c r="S18" s="271">
        <v>1</v>
      </c>
      <c r="T18" s="271">
        <v>4</v>
      </c>
      <c r="U18" s="271">
        <v>0</v>
      </c>
      <c r="V18" s="271">
        <v>1</v>
      </c>
      <c r="W18" s="271">
        <v>0</v>
      </c>
      <c r="X18" s="271">
        <v>2</v>
      </c>
      <c r="Y18" s="250">
        <v>5</v>
      </c>
      <c r="Z18" s="250">
        <v>1</v>
      </c>
      <c r="AA18" s="250">
        <v>2</v>
      </c>
      <c r="AB18" s="665">
        <f t="shared" si="3"/>
        <v>22</v>
      </c>
    </row>
    <row r="19" spans="2:28" ht="17.100000000000001" customHeight="1">
      <c r="B19" s="553" t="s">
        <v>442</v>
      </c>
      <c r="C19" s="437">
        <v>19</v>
      </c>
      <c r="D19" s="112">
        <v>4</v>
      </c>
      <c r="E19" s="112">
        <v>6</v>
      </c>
      <c r="F19" s="112">
        <v>7</v>
      </c>
      <c r="G19" s="112">
        <v>2</v>
      </c>
      <c r="H19" s="112">
        <v>5</v>
      </c>
      <c r="I19" s="273">
        <v>4</v>
      </c>
      <c r="J19" s="83">
        <v>6</v>
      </c>
      <c r="K19" s="83">
        <v>3</v>
      </c>
      <c r="L19" s="83">
        <v>2</v>
      </c>
      <c r="M19" s="339">
        <v>4</v>
      </c>
      <c r="N19" s="113">
        <v>22</v>
      </c>
      <c r="O19" s="429">
        <f t="shared" si="2"/>
        <v>84</v>
      </c>
      <c r="P19" s="422">
        <v>7</v>
      </c>
      <c r="Q19" s="113">
        <v>2</v>
      </c>
      <c r="R19" s="113">
        <v>7</v>
      </c>
      <c r="S19" s="113">
        <v>7</v>
      </c>
      <c r="T19" s="113">
        <v>8</v>
      </c>
      <c r="U19" s="113">
        <v>2</v>
      </c>
      <c r="V19" s="113">
        <v>4</v>
      </c>
      <c r="W19" s="113">
        <v>1</v>
      </c>
      <c r="X19" s="113">
        <v>1</v>
      </c>
      <c r="Y19" s="185">
        <v>2</v>
      </c>
      <c r="Z19" s="185">
        <v>7</v>
      </c>
      <c r="AA19" s="185">
        <v>5</v>
      </c>
      <c r="AB19" s="664">
        <f t="shared" si="3"/>
        <v>53</v>
      </c>
    </row>
    <row r="20" spans="2:28" ht="17.100000000000001" customHeight="1">
      <c r="B20" s="553" t="s">
        <v>443</v>
      </c>
      <c r="C20" s="428">
        <v>0</v>
      </c>
      <c r="D20" s="246">
        <v>0</v>
      </c>
      <c r="E20" s="246">
        <v>0</v>
      </c>
      <c r="F20" s="246">
        <v>0</v>
      </c>
      <c r="G20" s="246">
        <v>1</v>
      </c>
      <c r="H20" s="246">
        <v>1</v>
      </c>
      <c r="I20" s="251">
        <v>1</v>
      </c>
      <c r="J20" s="182">
        <v>0</v>
      </c>
      <c r="K20" s="182">
        <v>0</v>
      </c>
      <c r="L20" s="183">
        <v>0</v>
      </c>
      <c r="M20" s="252">
        <v>0</v>
      </c>
      <c r="N20" s="184">
        <v>1</v>
      </c>
      <c r="O20" s="429">
        <f t="shared" si="2"/>
        <v>4</v>
      </c>
      <c r="P20" s="420">
        <v>3</v>
      </c>
      <c r="Q20" s="184">
        <v>0</v>
      </c>
      <c r="R20" s="184">
        <v>0</v>
      </c>
      <c r="S20" s="184">
        <v>0</v>
      </c>
      <c r="T20" s="184">
        <v>0</v>
      </c>
      <c r="U20" s="184">
        <v>0</v>
      </c>
      <c r="V20" s="184">
        <v>1</v>
      </c>
      <c r="W20" s="184">
        <v>0</v>
      </c>
      <c r="X20" s="184">
        <v>1</v>
      </c>
      <c r="Y20" s="89">
        <v>0</v>
      </c>
      <c r="Z20" s="89">
        <v>0</v>
      </c>
      <c r="AA20" s="89">
        <v>0</v>
      </c>
      <c r="AB20" s="664">
        <f t="shared" si="3"/>
        <v>5</v>
      </c>
    </row>
    <row r="21" spans="2:28" ht="17.100000000000001" customHeight="1">
      <c r="B21" s="553" t="s">
        <v>444</v>
      </c>
      <c r="C21" s="437">
        <v>0</v>
      </c>
      <c r="D21" s="112">
        <v>0</v>
      </c>
      <c r="E21" s="279">
        <v>0</v>
      </c>
      <c r="F21" s="112">
        <v>0</v>
      </c>
      <c r="G21" s="279">
        <v>0</v>
      </c>
      <c r="H21" s="112">
        <v>1</v>
      </c>
      <c r="I21" s="279">
        <v>1</v>
      </c>
      <c r="J21" s="112">
        <v>0</v>
      </c>
      <c r="K21" s="279">
        <v>0</v>
      </c>
      <c r="L21" s="112">
        <v>2</v>
      </c>
      <c r="M21" s="279">
        <v>1</v>
      </c>
      <c r="N21" s="112">
        <v>0</v>
      </c>
      <c r="O21" s="429">
        <v>5</v>
      </c>
      <c r="P21" s="425">
        <v>0</v>
      </c>
      <c r="Q21" s="112">
        <v>0</v>
      </c>
      <c r="R21" s="279">
        <v>0</v>
      </c>
      <c r="S21" s="112">
        <v>0</v>
      </c>
      <c r="T21" s="279">
        <v>2</v>
      </c>
      <c r="U21" s="112">
        <v>2</v>
      </c>
      <c r="V21" s="279">
        <v>4</v>
      </c>
      <c r="W21" s="112">
        <v>0</v>
      </c>
      <c r="X21" s="279">
        <v>0</v>
      </c>
      <c r="Y21" s="112">
        <v>2</v>
      </c>
      <c r="Z21" s="279">
        <v>0</v>
      </c>
      <c r="AA21" s="112">
        <v>0</v>
      </c>
      <c r="AB21" s="664">
        <v>10</v>
      </c>
    </row>
    <row r="22" spans="2:28" ht="17.100000000000001" customHeight="1">
      <c r="B22" s="1216" t="s">
        <v>445</v>
      </c>
      <c r="C22" s="1217"/>
      <c r="D22" s="1218"/>
      <c r="E22" s="1218"/>
      <c r="F22" s="1218"/>
      <c r="G22" s="1218"/>
      <c r="H22" s="1218"/>
      <c r="I22" s="1218"/>
      <c r="J22" s="1219"/>
      <c r="K22" s="1219"/>
      <c r="L22" s="1220"/>
      <c r="M22" s="1220"/>
      <c r="N22" s="1221"/>
      <c r="O22" s="1338"/>
      <c r="P22" s="1222"/>
      <c r="Q22" s="1223"/>
      <c r="R22" s="1223"/>
      <c r="S22" s="1223"/>
      <c r="T22" s="1223"/>
      <c r="U22" s="1223"/>
      <c r="V22" s="1223"/>
      <c r="W22" s="1223"/>
      <c r="X22" s="1223"/>
      <c r="Y22" s="1223"/>
      <c r="Z22" s="1223"/>
      <c r="AA22" s="1223"/>
      <c r="AB22" s="1338"/>
    </row>
    <row r="23" spans="2:28" ht="17.100000000000001" customHeight="1">
      <c r="B23" s="553" t="s">
        <v>447</v>
      </c>
      <c r="C23" s="438">
        <v>11</v>
      </c>
      <c r="D23" s="282">
        <v>6</v>
      </c>
      <c r="E23" s="282">
        <v>5</v>
      </c>
      <c r="F23" s="282">
        <v>0</v>
      </c>
      <c r="G23" s="282">
        <v>7</v>
      </c>
      <c r="H23" s="282">
        <v>2</v>
      </c>
      <c r="I23" s="307">
        <v>3</v>
      </c>
      <c r="J23" s="308">
        <v>2</v>
      </c>
      <c r="K23" s="308">
        <v>3</v>
      </c>
      <c r="L23" s="308">
        <v>4</v>
      </c>
      <c r="M23" s="289">
        <v>9</v>
      </c>
      <c r="N23" s="309">
        <v>5</v>
      </c>
      <c r="O23" s="439">
        <f>SUM(C23:N23)</f>
        <v>57</v>
      </c>
      <c r="P23" s="426">
        <v>7</v>
      </c>
      <c r="Q23" s="309">
        <v>13</v>
      </c>
      <c r="R23" s="309">
        <v>11</v>
      </c>
      <c r="S23" s="309">
        <v>11</v>
      </c>
      <c r="T23" s="309">
        <v>2</v>
      </c>
      <c r="U23" s="309">
        <v>3</v>
      </c>
      <c r="V23" s="309">
        <v>5</v>
      </c>
      <c r="W23" s="309">
        <v>1</v>
      </c>
      <c r="X23" s="309">
        <v>6</v>
      </c>
      <c r="Y23" s="310">
        <v>8</v>
      </c>
      <c r="Z23" s="310">
        <v>2</v>
      </c>
      <c r="AA23" s="310">
        <v>5</v>
      </c>
      <c r="AB23" s="667">
        <f>SUM(P23:AA23)</f>
        <v>74</v>
      </c>
    </row>
    <row r="24" spans="2:28" ht="17.100000000000001" customHeight="1">
      <c r="B24" s="553" t="s">
        <v>446</v>
      </c>
      <c r="C24" s="430">
        <v>6</v>
      </c>
      <c r="D24" s="245">
        <v>3</v>
      </c>
      <c r="E24" s="245">
        <v>2</v>
      </c>
      <c r="F24" s="245">
        <v>1</v>
      </c>
      <c r="G24" s="245">
        <v>0</v>
      </c>
      <c r="H24" s="245">
        <v>2</v>
      </c>
      <c r="I24" s="267">
        <v>1</v>
      </c>
      <c r="J24" s="268">
        <v>0</v>
      </c>
      <c r="K24" s="268">
        <v>0</v>
      </c>
      <c r="L24" s="269">
        <v>0</v>
      </c>
      <c r="M24" s="269">
        <v>4</v>
      </c>
      <c r="N24" s="272">
        <v>6</v>
      </c>
      <c r="O24" s="431">
        <v>25</v>
      </c>
      <c r="P24" s="421">
        <v>0</v>
      </c>
      <c r="Q24" s="272">
        <v>1</v>
      </c>
      <c r="R24" s="272">
        <v>1</v>
      </c>
      <c r="S24" s="272">
        <v>0</v>
      </c>
      <c r="T24" s="272">
        <v>0</v>
      </c>
      <c r="U24" s="272">
        <v>0</v>
      </c>
      <c r="V24" s="272">
        <v>0</v>
      </c>
      <c r="W24" s="272">
        <v>0</v>
      </c>
      <c r="X24" s="272">
        <v>0</v>
      </c>
      <c r="Y24" s="241">
        <v>0</v>
      </c>
      <c r="Z24" s="241">
        <v>1</v>
      </c>
      <c r="AA24" s="241">
        <v>1</v>
      </c>
      <c r="AB24" s="665">
        <v>4</v>
      </c>
    </row>
    <row r="25" spans="2:28" ht="17.100000000000001" customHeight="1">
      <c r="B25" s="553" t="s">
        <v>448</v>
      </c>
      <c r="C25" s="437">
        <v>19</v>
      </c>
      <c r="D25" s="112">
        <v>15</v>
      </c>
      <c r="E25" s="112">
        <v>16</v>
      </c>
      <c r="F25" s="112">
        <v>8</v>
      </c>
      <c r="G25" s="112">
        <v>9</v>
      </c>
      <c r="H25" s="112">
        <v>7</v>
      </c>
      <c r="I25" s="273">
        <v>10</v>
      </c>
      <c r="J25" s="83">
        <v>1</v>
      </c>
      <c r="K25" s="83">
        <v>2</v>
      </c>
      <c r="L25" s="83">
        <v>4</v>
      </c>
      <c r="M25" s="339">
        <v>8</v>
      </c>
      <c r="N25" s="113">
        <v>15</v>
      </c>
      <c r="O25" s="429">
        <f>SUM(C25:N25)</f>
        <v>114</v>
      </c>
      <c r="P25" s="422">
        <v>24</v>
      </c>
      <c r="Q25" s="113">
        <v>12</v>
      </c>
      <c r="R25" s="113">
        <v>19</v>
      </c>
      <c r="S25" s="113">
        <v>7</v>
      </c>
      <c r="T25" s="113">
        <v>10</v>
      </c>
      <c r="U25" s="113">
        <v>2</v>
      </c>
      <c r="V25" s="113">
        <v>4</v>
      </c>
      <c r="W25" s="113">
        <v>2</v>
      </c>
      <c r="X25" s="113">
        <v>2</v>
      </c>
      <c r="Y25" s="185">
        <v>9</v>
      </c>
      <c r="Z25" s="185">
        <v>7</v>
      </c>
      <c r="AA25" s="185">
        <v>3</v>
      </c>
      <c r="AB25" s="664">
        <f>SUM(P25:AA25)</f>
        <v>101</v>
      </c>
    </row>
    <row r="26" spans="2:28" ht="17.100000000000001" customHeight="1">
      <c r="B26" s="553" t="s">
        <v>419</v>
      </c>
      <c r="C26" s="428"/>
      <c r="D26" s="246"/>
      <c r="E26" s="246"/>
      <c r="F26" s="246"/>
      <c r="G26" s="246"/>
      <c r="H26" s="246"/>
      <c r="I26" s="251"/>
      <c r="J26" s="182"/>
      <c r="K26" s="182"/>
      <c r="L26" s="183"/>
      <c r="M26" s="252"/>
      <c r="N26" s="113">
        <v>1</v>
      </c>
      <c r="O26" s="429">
        <f>SUM(C26:N26)</f>
        <v>1</v>
      </c>
      <c r="P26" s="427"/>
      <c r="Q26" s="235"/>
      <c r="R26" s="235"/>
      <c r="S26" s="235"/>
      <c r="T26" s="235"/>
      <c r="U26" s="235"/>
      <c r="V26" s="235"/>
      <c r="W26" s="235"/>
      <c r="X26" s="235"/>
      <c r="Y26" s="236"/>
      <c r="Z26" s="236"/>
      <c r="AA26" s="236"/>
      <c r="AB26" s="664">
        <f>SUM(P26:AA26)</f>
        <v>0</v>
      </c>
    </row>
    <row r="27" spans="2:28" ht="17.100000000000001" customHeight="1">
      <c r="B27" s="553" t="s">
        <v>420</v>
      </c>
      <c r="C27" s="430"/>
      <c r="D27" s="245">
        <v>1</v>
      </c>
      <c r="E27" s="245"/>
      <c r="F27" s="245"/>
      <c r="G27" s="245">
        <v>1</v>
      </c>
      <c r="H27" s="245"/>
      <c r="I27" s="267"/>
      <c r="J27" s="268"/>
      <c r="K27" s="268">
        <v>1</v>
      </c>
      <c r="L27" s="269"/>
      <c r="M27" s="269"/>
      <c r="N27" s="270"/>
      <c r="O27" s="431">
        <v>3</v>
      </c>
      <c r="P27" s="421"/>
      <c r="Q27" s="272"/>
      <c r="R27" s="272"/>
      <c r="S27" s="272"/>
      <c r="T27" s="272"/>
      <c r="U27" s="272"/>
      <c r="V27" s="272">
        <v>1</v>
      </c>
      <c r="W27" s="272"/>
      <c r="X27" s="272"/>
      <c r="Y27" s="241"/>
      <c r="Z27" s="241"/>
      <c r="AA27" s="241"/>
      <c r="AB27" s="665">
        <v>1</v>
      </c>
    </row>
    <row r="28" spans="2:28" ht="17.100000000000001" customHeight="1">
      <c r="B28" s="553" t="s">
        <v>421</v>
      </c>
      <c r="C28" s="428"/>
      <c r="D28" s="246"/>
      <c r="E28" s="246"/>
      <c r="F28" s="246"/>
      <c r="G28" s="246">
        <v>1</v>
      </c>
      <c r="H28" s="246">
        <v>1</v>
      </c>
      <c r="I28" s="251"/>
      <c r="J28" s="182"/>
      <c r="K28" s="182"/>
      <c r="L28" s="183"/>
      <c r="M28" s="252"/>
      <c r="N28" s="235"/>
      <c r="O28" s="429">
        <f>SUM(C28:N28)</f>
        <v>2</v>
      </c>
      <c r="P28" s="427"/>
      <c r="Q28" s="235"/>
      <c r="R28" s="235"/>
      <c r="S28" s="235"/>
      <c r="T28" s="235"/>
      <c r="U28" s="235"/>
      <c r="V28" s="113">
        <v>2</v>
      </c>
      <c r="W28" s="235"/>
      <c r="X28" s="235"/>
      <c r="Y28" s="236"/>
      <c r="Z28" s="236"/>
      <c r="AA28" s="236"/>
      <c r="AB28" s="664">
        <f>SUM(P28:AA28)</f>
        <v>2</v>
      </c>
    </row>
    <row r="29" spans="2:28" ht="17.100000000000001" customHeight="1">
      <c r="B29" s="553" t="s">
        <v>422</v>
      </c>
      <c r="C29" s="428">
        <v>2</v>
      </c>
      <c r="D29" s="246"/>
      <c r="E29" s="246">
        <v>2</v>
      </c>
      <c r="F29" s="246">
        <v>1</v>
      </c>
      <c r="G29" s="246"/>
      <c r="H29" s="246">
        <v>2</v>
      </c>
      <c r="I29" s="251"/>
      <c r="J29" s="182">
        <v>1</v>
      </c>
      <c r="K29" s="182"/>
      <c r="L29" s="183"/>
      <c r="M29" s="252">
        <v>1</v>
      </c>
      <c r="N29" s="184">
        <v>2</v>
      </c>
      <c r="O29" s="429">
        <f>SUM(C29:N29)</f>
        <v>11</v>
      </c>
      <c r="P29" s="420">
        <v>2</v>
      </c>
      <c r="Q29" s="184">
        <v>4</v>
      </c>
      <c r="R29" s="184"/>
      <c r="S29" s="184"/>
      <c r="T29" s="184"/>
      <c r="U29" s="184">
        <v>2</v>
      </c>
      <c r="V29" s="184"/>
      <c r="W29" s="184"/>
      <c r="X29" s="184"/>
      <c r="Y29" s="89"/>
      <c r="Z29" s="89"/>
      <c r="AA29" s="89"/>
      <c r="AB29" s="664">
        <f>SUM(P29:AA29)</f>
        <v>8</v>
      </c>
    </row>
    <row r="30" spans="2:28" ht="17.100000000000001" customHeight="1">
      <c r="B30" s="553" t="s">
        <v>423</v>
      </c>
      <c r="C30" s="440">
        <v>3</v>
      </c>
      <c r="D30" s="318">
        <v>2</v>
      </c>
      <c r="E30" s="318">
        <v>3</v>
      </c>
      <c r="F30" s="318">
        <v>3</v>
      </c>
      <c r="G30" s="318">
        <v>0</v>
      </c>
      <c r="H30" s="318">
        <v>0</v>
      </c>
      <c r="I30" s="336">
        <v>3</v>
      </c>
      <c r="J30" s="268">
        <v>0</v>
      </c>
      <c r="K30" s="268">
        <v>1</v>
      </c>
      <c r="L30" s="269">
        <v>2</v>
      </c>
      <c r="M30" s="337">
        <v>4</v>
      </c>
      <c r="N30" s="272">
        <v>3</v>
      </c>
      <c r="O30" s="431">
        <f>SUM(C30:N30)</f>
        <v>24</v>
      </c>
      <c r="P30" s="421">
        <v>1</v>
      </c>
      <c r="Q30" s="272">
        <v>5</v>
      </c>
      <c r="R30" s="272">
        <v>0</v>
      </c>
      <c r="S30" s="272">
        <v>2</v>
      </c>
      <c r="T30" s="272">
        <v>0</v>
      </c>
      <c r="U30" s="272">
        <v>0</v>
      </c>
      <c r="V30" s="272">
        <v>0</v>
      </c>
      <c r="W30" s="272">
        <v>2</v>
      </c>
      <c r="X30" s="272">
        <v>1</v>
      </c>
      <c r="Y30" s="241">
        <v>0</v>
      </c>
      <c r="Z30" s="241">
        <v>0</v>
      </c>
      <c r="AA30" s="241">
        <v>0</v>
      </c>
      <c r="AB30" s="665">
        <f>SUM(P30:AA30)</f>
        <v>11</v>
      </c>
    </row>
    <row r="31" spans="2:28" ht="17.100000000000001" customHeight="1">
      <c r="B31" s="553" t="s">
        <v>424</v>
      </c>
      <c r="C31" s="441">
        <v>0</v>
      </c>
      <c r="D31" s="314">
        <v>0</v>
      </c>
      <c r="E31" s="314">
        <v>2</v>
      </c>
      <c r="F31" s="314">
        <v>0</v>
      </c>
      <c r="G31" s="314">
        <v>3</v>
      </c>
      <c r="H31" s="314">
        <v>0</v>
      </c>
      <c r="I31" s="315">
        <v>1</v>
      </c>
      <c r="J31" s="316">
        <v>0</v>
      </c>
      <c r="K31" s="316">
        <v>0</v>
      </c>
      <c r="L31" s="316">
        <v>0</v>
      </c>
      <c r="M31" s="316">
        <v>1</v>
      </c>
      <c r="N31" s="271">
        <v>0</v>
      </c>
      <c r="O31" s="431">
        <v>7</v>
      </c>
      <c r="P31" s="424">
        <v>0</v>
      </c>
      <c r="Q31" s="271">
        <v>0</v>
      </c>
      <c r="R31" s="271">
        <v>0</v>
      </c>
      <c r="S31" s="271">
        <v>0</v>
      </c>
      <c r="T31" s="271">
        <v>0</v>
      </c>
      <c r="U31" s="271">
        <v>0</v>
      </c>
      <c r="V31" s="271">
        <v>0</v>
      </c>
      <c r="W31" s="271">
        <v>0</v>
      </c>
      <c r="X31" s="271">
        <v>0</v>
      </c>
      <c r="Y31" s="271">
        <v>0</v>
      </c>
      <c r="Z31" s="271">
        <v>0</v>
      </c>
      <c r="AA31" s="271">
        <v>0</v>
      </c>
      <c r="AB31" s="431">
        <v>0</v>
      </c>
    </row>
    <row r="32" spans="2:28" ht="17.100000000000001" customHeight="1">
      <c r="B32" s="553" t="s">
        <v>425</v>
      </c>
      <c r="C32" s="428">
        <v>3</v>
      </c>
      <c r="D32" s="246">
        <v>0</v>
      </c>
      <c r="E32" s="246">
        <v>0</v>
      </c>
      <c r="F32" s="246">
        <v>1</v>
      </c>
      <c r="G32" s="246">
        <v>0</v>
      </c>
      <c r="H32" s="246">
        <v>0</v>
      </c>
      <c r="I32" s="251">
        <v>2</v>
      </c>
      <c r="J32" s="182">
        <v>0</v>
      </c>
      <c r="K32" s="182">
        <v>1</v>
      </c>
      <c r="L32" s="183">
        <v>0</v>
      </c>
      <c r="M32" s="252">
        <v>0</v>
      </c>
      <c r="N32" s="184">
        <v>2</v>
      </c>
      <c r="O32" s="429">
        <f>SUM(C32:N32)</f>
        <v>9</v>
      </c>
      <c r="P32" s="420">
        <v>0</v>
      </c>
      <c r="Q32" s="184">
        <v>0</v>
      </c>
      <c r="R32" s="184">
        <v>0</v>
      </c>
      <c r="S32" s="184">
        <v>0</v>
      </c>
      <c r="T32" s="184">
        <v>0</v>
      </c>
      <c r="U32" s="184">
        <v>0</v>
      </c>
      <c r="V32" s="184">
        <v>0</v>
      </c>
      <c r="W32" s="184">
        <v>0</v>
      </c>
      <c r="X32" s="184">
        <v>2</v>
      </c>
      <c r="Y32" s="89">
        <v>3</v>
      </c>
      <c r="Z32" s="89">
        <v>0</v>
      </c>
      <c r="AA32" s="89">
        <v>1</v>
      </c>
      <c r="AB32" s="664">
        <f>SUM(P32:AA32)</f>
        <v>6</v>
      </c>
    </row>
    <row r="33" spans="1:28" ht="17.100000000000001" customHeight="1">
      <c r="B33" s="553" t="s">
        <v>426</v>
      </c>
      <c r="C33" s="428">
        <v>1</v>
      </c>
      <c r="D33" s="246">
        <v>1</v>
      </c>
      <c r="E33" s="246">
        <v>1</v>
      </c>
      <c r="F33" s="246">
        <v>1</v>
      </c>
      <c r="G33" s="246">
        <v>1</v>
      </c>
      <c r="H33" s="246">
        <v>0</v>
      </c>
      <c r="I33" s="251">
        <v>1</v>
      </c>
      <c r="J33" s="182">
        <v>0</v>
      </c>
      <c r="K33" s="182">
        <v>0</v>
      </c>
      <c r="L33" s="183">
        <v>0</v>
      </c>
      <c r="M33" s="252">
        <v>0</v>
      </c>
      <c r="N33" s="184">
        <v>1</v>
      </c>
      <c r="O33" s="429">
        <f>SUM(C33:N33)</f>
        <v>7</v>
      </c>
      <c r="P33" s="420">
        <v>0</v>
      </c>
      <c r="Q33" s="184">
        <v>0</v>
      </c>
      <c r="R33" s="184">
        <v>0</v>
      </c>
      <c r="S33" s="184">
        <v>0</v>
      </c>
      <c r="T33" s="184">
        <v>0</v>
      </c>
      <c r="U33" s="184">
        <v>0</v>
      </c>
      <c r="V33" s="184">
        <v>0</v>
      </c>
      <c r="W33" s="184">
        <v>0</v>
      </c>
      <c r="X33" s="184">
        <v>0</v>
      </c>
      <c r="Y33" s="89">
        <v>0</v>
      </c>
      <c r="Z33" s="89">
        <v>0</v>
      </c>
      <c r="AA33" s="89">
        <v>0</v>
      </c>
      <c r="AB33" s="664">
        <f>SUM(P33:AA33)</f>
        <v>0</v>
      </c>
    </row>
    <row r="34" spans="1:28" ht="17.100000000000001" customHeight="1">
      <c r="B34" s="553" t="s">
        <v>427</v>
      </c>
      <c r="C34" s="428"/>
      <c r="D34" s="246">
        <v>2</v>
      </c>
      <c r="E34" s="246">
        <v>1</v>
      </c>
      <c r="F34" s="246"/>
      <c r="G34" s="246">
        <v>1</v>
      </c>
      <c r="H34" s="246"/>
      <c r="I34" s="251"/>
      <c r="J34" s="182"/>
      <c r="K34" s="182"/>
      <c r="L34" s="183">
        <v>1</v>
      </c>
      <c r="M34" s="252">
        <v>1</v>
      </c>
      <c r="N34" s="184">
        <v>1</v>
      </c>
      <c r="O34" s="429">
        <f>SUM(C34:N34)</f>
        <v>7</v>
      </c>
      <c r="P34" s="427"/>
      <c r="Q34" s="235"/>
      <c r="R34" s="184">
        <v>1</v>
      </c>
      <c r="S34" s="184">
        <v>1</v>
      </c>
      <c r="T34" s="235"/>
      <c r="U34" s="235"/>
      <c r="V34" s="184">
        <v>1</v>
      </c>
      <c r="W34" s="235"/>
      <c r="X34" s="235"/>
      <c r="Y34" s="236"/>
      <c r="Z34" s="236"/>
      <c r="AA34" s="236"/>
      <c r="AB34" s="664">
        <f>SUM(P34:AA34)</f>
        <v>3</v>
      </c>
    </row>
    <row r="35" spans="1:28" s="29" customFormat="1" ht="17.100000000000001" customHeight="1">
      <c r="A35" s="1229"/>
      <c r="B35" s="1230" t="s">
        <v>428</v>
      </c>
      <c r="C35" s="430">
        <v>89</v>
      </c>
      <c r="D35" s="1231">
        <v>57</v>
      </c>
      <c r="E35" s="1231">
        <v>50</v>
      </c>
      <c r="F35" s="1231">
        <v>34</v>
      </c>
      <c r="G35" s="1231">
        <v>60</v>
      </c>
      <c r="H35" s="1231">
        <v>36</v>
      </c>
      <c r="I35" s="1231">
        <v>40</v>
      </c>
      <c r="J35" s="1224">
        <v>27</v>
      </c>
      <c r="K35" s="1224">
        <v>26</v>
      </c>
      <c r="L35" s="1225">
        <v>50</v>
      </c>
      <c r="M35" s="1225">
        <v>87</v>
      </c>
      <c r="N35" s="1232">
        <v>81</v>
      </c>
      <c r="O35" s="1233">
        <v>637</v>
      </c>
      <c r="P35" s="1234">
        <v>92</v>
      </c>
      <c r="Q35" s="1235">
        <v>76</v>
      </c>
      <c r="R35" s="1235">
        <v>31</v>
      </c>
      <c r="S35" s="1235">
        <v>18</v>
      </c>
      <c r="T35" s="1235">
        <v>84</v>
      </c>
      <c r="U35" s="1235">
        <v>49</v>
      </c>
      <c r="V35" s="1235">
        <v>24</v>
      </c>
      <c r="W35" s="1235">
        <v>12</v>
      </c>
      <c r="X35" s="1235">
        <v>15</v>
      </c>
      <c r="Y35" s="1235">
        <v>75</v>
      </c>
      <c r="Z35" s="1235">
        <v>85</v>
      </c>
      <c r="AA35" s="1235">
        <v>100</v>
      </c>
      <c r="AB35" s="1233">
        <v>661</v>
      </c>
    </row>
    <row r="36" spans="1:28" s="29" customFormat="1" ht="17.100000000000001" customHeight="1" thickBot="1">
      <c r="A36" s="1229"/>
      <c r="B36" s="1236" t="s">
        <v>800</v>
      </c>
      <c r="C36" s="1226">
        <f>SUM(C6:C35)</f>
        <v>295</v>
      </c>
      <c r="D36" s="1227">
        <f t="shared" ref="D36:AB36" si="4">SUM(D6:D35)</f>
        <v>158</v>
      </c>
      <c r="E36" s="1227">
        <f t="shared" si="4"/>
        <v>140</v>
      </c>
      <c r="F36" s="1227">
        <f t="shared" si="4"/>
        <v>114</v>
      </c>
      <c r="G36" s="1227">
        <f t="shared" si="4"/>
        <v>144</v>
      </c>
      <c r="H36" s="1227">
        <f t="shared" si="4"/>
        <v>103</v>
      </c>
      <c r="I36" s="1227">
        <f t="shared" si="4"/>
        <v>131</v>
      </c>
      <c r="J36" s="1227">
        <f t="shared" si="4"/>
        <v>65</v>
      </c>
      <c r="K36" s="1227">
        <f t="shared" si="4"/>
        <v>61</v>
      </c>
      <c r="L36" s="1227">
        <f t="shared" si="4"/>
        <v>115</v>
      </c>
      <c r="M36" s="1227">
        <f t="shared" si="4"/>
        <v>177</v>
      </c>
      <c r="N36" s="1227">
        <f t="shared" si="4"/>
        <v>260</v>
      </c>
      <c r="O36" s="1237">
        <f t="shared" si="4"/>
        <v>1763</v>
      </c>
      <c r="P36" s="1228">
        <f t="shared" si="4"/>
        <v>232</v>
      </c>
      <c r="Q36" s="1227">
        <f t="shared" si="4"/>
        <v>174</v>
      </c>
      <c r="R36" s="1227">
        <f t="shared" si="4"/>
        <v>125</v>
      </c>
      <c r="S36" s="1227">
        <f t="shared" si="4"/>
        <v>84</v>
      </c>
      <c r="T36" s="1227">
        <f t="shared" si="4"/>
        <v>154</v>
      </c>
      <c r="U36" s="1227">
        <f t="shared" si="4"/>
        <v>89</v>
      </c>
      <c r="V36" s="1227">
        <f t="shared" si="4"/>
        <v>88</v>
      </c>
      <c r="W36" s="1227">
        <f t="shared" si="4"/>
        <v>39</v>
      </c>
      <c r="X36" s="1227">
        <f t="shared" si="4"/>
        <v>44</v>
      </c>
      <c r="Y36" s="1227">
        <f t="shared" si="4"/>
        <v>138</v>
      </c>
      <c r="Z36" s="1227">
        <f t="shared" si="4"/>
        <v>144</v>
      </c>
      <c r="AA36" s="1227">
        <f t="shared" si="4"/>
        <v>187</v>
      </c>
      <c r="AB36" s="1237">
        <f t="shared" si="4"/>
        <v>1498</v>
      </c>
    </row>
    <row r="37" spans="1:28" ht="13.5" customHeight="1">
      <c r="N37" s="1" t="s">
        <v>812</v>
      </c>
    </row>
  </sheetData>
  <mergeCells count="5">
    <mergeCell ref="C2:AB2"/>
    <mergeCell ref="C3:AB3"/>
    <mergeCell ref="C4:O4"/>
    <mergeCell ref="P4:AB4"/>
    <mergeCell ref="L1:AA1"/>
  </mergeCells>
  <phoneticPr fontId="3"/>
  <pageMargins left="0.51181102362204722" right="0.51181102362204722" top="0.35433070866141736" bottom="0.35433070866141736" header="0.31496062992125984" footer="0.31496062992125984"/>
  <pageSetup paperSize="9" scale="86"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sheetPr>
  <dimension ref="A1:R41"/>
  <sheetViews>
    <sheetView topLeftCell="A3" workbookViewId="0">
      <selection activeCell="I12" sqref="I12"/>
    </sheetView>
  </sheetViews>
  <sheetFormatPr defaultColWidth="8.875" defaultRowHeight="13.5"/>
  <cols>
    <col min="1" max="1" width="2.375" style="17" customWidth="1"/>
    <col min="2" max="2" width="10.625" style="1" customWidth="1"/>
    <col min="3" max="4" width="7.625" style="1" customWidth="1"/>
    <col min="5" max="5" width="24.5" style="1" customWidth="1"/>
    <col min="6" max="6" width="5" style="370" customWidth="1"/>
    <col min="7" max="8" width="3.625" style="1" customWidth="1"/>
    <col min="9" max="9" width="14.625" style="1" customWidth="1"/>
    <col min="10" max="10" width="14" style="1" customWidth="1"/>
    <col min="11" max="11" width="14.25" style="1" customWidth="1"/>
    <col min="12" max="12" width="22.875" style="1" customWidth="1"/>
    <col min="13" max="16" width="4.625" style="1" customWidth="1"/>
    <col min="17" max="17" width="10.125" style="1" customWidth="1"/>
    <col min="18" max="18" width="39.125" style="1" customWidth="1"/>
    <col min="19" max="19" width="1.5" style="1" customWidth="1"/>
    <col min="20" max="16384" width="8.875" style="1"/>
  </cols>
  <sheetData>
    <row r="1" spans="2:18" ht="47.25" customHeight="1">
      <c r="B1" s="443" t="s">
        <v>816</v>
      </c>
      <c r="C1" s="5"/>
      <c r="D1" s="5"/>
      <c r="E1" s="5"/>
      <c r="F1" s="74"/>
      <c r="G1" s="5"/>
      <c r="H1" s="5"/>
      <c r="I1" s="5"/>
      <c r="K1" s="950" t="s">
        <v>815</v>
      </c>
      <c r="L1" s="950"/>
      <c r="M1" s="950"/>
      <c r="N1" s="950"/>
      <c r="O1" s="950"/>
      <c r="P1" s="950"/>
      <c r="Q1" s="950"/>
      <c r="R1" s="950"/>
    </row>
    <row r="2" spans="2:18" ht="35.25" customHeight="1">
      <c r="B2" s="5"/>
      <c r="C2" s="951" t="s">
        <v>809</v>
      </c>
      <c r="D2" s="951"/>
      <c r="E2" s="951"/>
      <c r="F2" s="951"/>
      <c r="G2" s="951"/>
      <c r="H2" s="951"/>
      <c r="I2" s="951"/>
      <c r="J2" s="951"/>
      <c r="K2" s="951"/>
      <c r="L2" s="951"/>
      <c r="M2" s="951"/>
      <c r="N2" s="951"/>
      <c r="O2" s="951"/>
      <c r="P2" s="951"/>
      <c r="Q2" s="951"/>
      <c r="R2" s="951"/>
    </row>
    <row r="3" spans="2:18" ht="11.25" customHeight="1">
      <c r="B3" s="5"/>
      <c r="C3" s="952" t="s">
        <v>289</v>
      </c>
      <c r="D3" s="952"/>
      <c r="E3" s="952"/>
      <c r="F3" s="952"/>
      <c r="G3" s="952"/>
      <c r="H3" s="952"/>
      <c r="I3" s="952"/>
      <c r="J3" s="952"/>
      <c r="K3" s="952"/>
      <c r="L3" s="952"/>
      <c r="M3" s="952"/>
      <c r="N3" s="952"/>
      <c r="O3" s="952"/>
      <c r="P3" s="952"/>
      <c r="Q3" s="952"/>
      <c r="R3" s="952"/>
    </row>
    <row r="4" spans="2:18" ht="6.75" customHeight="1" thickBot="1">
      <c r="B4" s="5"/>
      <c r="C4" s="173"/>
      <c r="D4" s="173"/>
      <c r="E4" s="173"/>
      <c r="F4" s="173"/>
      <c r="G4" s="369"/>
      <c r="H4" s="173"/>
      <c r="I4" s="173"/>
      <c r="J4" s="173"/>
      <c r="K4" s="173"/>
      <c r="L4" s="173"/>
      <c r="M4" s="173"/>
      <c r="N4" s="173"/>
      <c r="O4" s="173"/>
      <c r="P4" s="173"/>
      <c r="Q4" s="173"/>
      <c r="R4" s="173"/>
    </row>
    <row r="5" spans="2:18" ht="28.5" customHeight="1">
      <c r="B5" s="953" t="s">
        <v>5</v>
      </c>
      <c r="C5" s="955" t="s">
        <v>349</v>
      </c>
      <c r="D5" s="956"/>
      <c r="E5" s="956"/>
      <c r="F5" s="957"/>
      <c r="G5" s="1341" t="s">
        <v>952</v>
      </c>
      <c r="H5" s="1342"/>
      <c r="I5" s="1342"/>
      <c r="J5" s="1342"/>
      <c r="K5" s="1342"/>
      <c r="L5" s="1343"/>
      <c r="M5" s="961" t="s">
        <v>350</v>
      </c>
      <c r="N5" s="962"/>
      <c r="O5" s="962"/>
      <c r="P5" s="962"/>
      <c r="Q5" s="962"/>
      <c r="R5" s="963"/>
    </row>
    <row r="6" spans="2:18" ht="28.5" customHeight="1">
      <c r="B6" s="954"/>
      <c r="C6" s="958"/>
      <c r="D6" s="959"/>
      <c r="E6" s="959"/>
      <c r="F6" s="960"/>
      <c r="G6" s="964" t="s">
        <v>290</v>
      </c>
      <c r="H6" s="965"/>
      <c r="I6" s="959" t="s">
        <v>292</v>
      </c>
      <c r="J6" s="959" t="s">
        <v>294</v>
      </c>
      <c r="K6" s="959"/>
      <c r="L6" s="970" t="s">
        <v>293</v>
      </c>
      <c r="M6" s="973" t="s">
        <v>188</v>
      </c>
      <c r="N6" s="973"/>
      <c r="O6" s="973"/>
      <c r="P6" s="974"/>
      <c r="Q6" s="975" t="s">
        <v>372</v>
      </c>
      <c r="R6" s="978" t="s">
        <v>189</v>
      </c>
    </row>
    <row r="7" spans="2:18">
      <c r="B7" s="954"/>
      <c r="C7" s="958"/>
      <c r="D7" s="959"/>
      <c r="E7" s="959"/>
      <c r="F7" s="960"/>
      <c r="G7" s="966"/>
      <c r="H7" s="967"/>
      <c r="I7" s="959"/>
      <c r="J7" s="959"/>
      <c r="K7" s="959"/>
      <c r="L7" s="971"/>
      <c r="M7" s="974">
        <v>2020</v>
      </c>
      <c r="N7" s="948">
        <v>2021</v>
      </c>
      <c r="O7" s="949" t="s">
        <v>148</v>
      </c>
      <c r="P7" s="949"/>
      <c r="Q7" s="976"/>
      <c r="R7" s="979"/>
    </row>
    <row r="8" spans="2:18" ht="11.25" customHeight="1">
      <c r="B8" s="954"/>
      <c r="C8" s="958"/>
      <c r="D8" s="959"/>
      <c r="E8" s="959"/>
      <c r="F8" s="960"/>
      <c r="G8" s="968"/>
      <c r="H8" s="969"/>
      <c r="I8" s="959"/>
      <c r="J8" s="959"/>
      <c r="K8" s="959"/>
      <c r="L8" s="971"/>
      <c r="M8" s="974"/>
      <c r="N8" s="948"/>
      <c r="O8" s="949"/>
      <c r="P8" s="949"/>
      <c r="Q8" s="976"/>
      <c r="R8" s="979"/>
    </row>
    <row r="9" spans="2:18" ht="87" customHeight="1">
      <c r="B9" s="954"/>
      <c r="C9" s="114" t="s">
        <v>270</v>
      </c>
      <c r="D9" s="174" t="s">
        <v>150</v>
      </c>
      <c r="E9" s="174" t="s">
        <v>288</v>
      </c>
      <c r="F9" s="679" t="s">
        <v>61</v>
      </c>
      <c r="G9" s="389" t="s">
        <v>328</v>
      </c>
      <c r="H9" s="174" t="s">
        <v>291</v>
      </c>
      <c r="I9" s="959"/>
      <c r="J9" s="172" t="s">
        <v>295</v>
      </c>
      <c r="K9" s="172" t="s">
        <v>297</v>
      </c>
      <c r="L9" s="972"/>
      <c r="M9" s="699" t="s">
        <v>62</v>
      </c>
      <c r="N9" s="75" t="s">
        <v>62</v>
      </c>
      <c r="O9" s="76" t="s">
        <v>1</v>
      </c>
      <c r="P9" s="76" t="s">
        <v>63</v>
      </c>
      <c r="Q9" s="977"/>
      <c r="R9" s="980"/>
    </row>
    <row r="10" spans="2:18" ht="39.75" customHeight="1">
      <c r="B10" s="553" t="s">
        <v>429</v>
      </c>
      <c r="C10" s="680">
        <v>150600</v>
      </c>
      <c r="D10" s="340" t="s">
        <v>543</v>
      </c>
      <c r="E10" s="340">
        <v>947</v>
      </c>
      <c r="F10" s="681">
        <v>0.06</v>
      </c>
      <c r="G10" s="705" t="s">
        <v>0</v>
      </c>
      <c r="H10" s="341"/>
      <c r="I10" s="349" t="s">
        <v>734</v>
      </c>
      <c r="J10" s="341" t="s">
        <v>296</v>
      </c>
      <c r="K10" s="341" t="s">
        <v>546</v>
      </c>
      <c r="L10" s="706" t="s">
        <v>623</v>
      </c>
      <c r="M10" s="700">
        <v>32</v>
      </c>
      <c r="N10" s="342">
        <v>37</v>
      </c>
      <c r="O10" s="342">
        <v>15</v>
      </c>
      <c r="P10" s="342">
        <v>22</v>
      </c>
      <c r="Q10" s="342">
        <v>18</v>
      </c>
      <c r="R10" s="668" t="s">
        <v>735</v>
      </c>
    </row>
    <row r="11" spans="2:18" ht="57.75" customHeight="1">
      <c r="B11" s="553" t="s">
        <v>430</v>
      </c>
      <c r="C11" s="682">
        <v>150600</v>
      </c>
      <c r="D11" s="343" t="s">
        <v>463</v>
      </c>
      <c r="E11" s="387" t="s">
        <v>464</v>
      </c>
      <c r="F11" s="683">
        <v>0.03</v>
      </c>
      <c r="G11" s="705" t="s">
        <v>0</v>
      </c>
      <c r="H11" s="344"/>
      <c r="I11" s="345" t="s">
        <v>465</v>
      </c>
      <c r="J11" s="344" t="s">
        <v>466</v>
      </c>
      <c r="K11" s="344" t="s">
        <v>467</v>
      </c>
      <c r="L11" s="707" t="s">
        <v>468</v>
      </c>
      <c r="M11" s="368">
        <v>3</v>
      </c>
      <c r="N11" s="346">
        <v>2</v>
      </c>
      <c r="O11" s="346">
        <v>2</v>
      </c>
      <c r="P11" s="346">
        <v>0</v>
      </c>
      <c r="Q11" s="346">
        <v>2</v>
      </c>
      <c r="R11" s="669" t="s">
        <v>469</v>
      </c>
    </row>
    <row r="12" spans="2:18" ht="57" customHeight="1">
      <c r="B12" s="622" t="s">
        <v>431</v>
      </c>
      <c r="C12" s="684">
        <v>160200</v>
      </c>
      <c r="D12" s="597" t="s">
        <v>908</v>
      </c>
      <c r="E12" s="598">
        <v>1025</v>
      </c>
      <c r="F12" s="685">
        <v>0</v>
      </c>
      <c r="G12" s="705" t="s">
        <v>0</v>
      </c>
      <c r="H12" s="599"/>
      <c r="I12" s="600" t="s">
        <v>909</v>
      </c>
      <c r="J12" s="599" t="s">
        <v>910</v>
      </c>
      <c r="K12" s="599" t="s">
        <v>911</v>
      </c>
      <c r="L12" s="708" t="s">
        <v>912</v>
      </c>
      <c r="M12" s="701">
        <v>12</v>
      </c>
      <c r="N12" s="601">
        <v>7</v>
      </c>
      <c r="O12" s="601">
        <v>2</v>
      </c>
      <c r="P12" s="601">
        <v>5</v>
      </c>
      <c r="Q12" s="601">
        <v>3</v>
      </c>
      <c r="R12" s="670" t="s">
        <v>913</v>
      </c>
    </row>
    <row r="13" spans="2:18" ht="45" customHeight="1">
      <c r="B13" s="553" t="s">
        <v>432</v>
      </c>
      <c r="C13" s="686">
        <v>150600</v>
      </c>
      <c r="D13" s="340" t="s">
        <v>471</v>
      </c>
      <c r="E13" s="388" t="s">
        <v>472</v>
      </c>
      <c r="F13" s="681">
        <v>0.03</v>
      </c>
      <c r="G13" s="705" t="s">
        <v>0</v>
      </c>
      <c r="H13" s="341"/>
      <c r="I13" s="349"/>
      <c r="J13" s="341" t="s">
        <v>473</v>
      </c>
      <c r="K13" s="341" t="s">
        <v>474</v>
      </c>
      <c r="L13" s="706" t="s">
        <v>475</v>
      </c>
      <c r="M13" s="700">
        <v>6</v>
      </c>
      <c r="N13" s="342">
        <v>4</v>
      </c>
      <c r="O13" s="342">
        <v>8</v>
      </c>
      <c r="P13" s="342">
        <v>2</v>
      </c>
      <c r="Q13" s="342">
        <v>4</v>
      </c>
      <c r="R13" s="668" t="s">
        <v>476</v>
      </c>
    </row>
    <row r="14" spans="2:18" ht="34.5" customHeight="1">
      <c r="B14" s="553" t="s">
        <v>433</v>
      </c>
      <c r="C14" s="680">
        <v>154900</v>
      </c>
      <c r="D14" s="340" t="s">
        <v>418</v>
      </c>
      <c r="E14" s="340">
        <v>1090</v>
      </c>
      <c r="F14" s="681">
        <v>0.1</v>
      </c>
      <c r="G14" s="705" t="s">
        <v>0</v>
      </c>
      <c r="H14" s="341"/>
      <c r="I14" s="349"/>
      <c r="J14" s="341" t="s">
        <v>296</v>
      </c>
      <c r="K14" s="341" t="s">
        <v>478</v>
      </c>
      <c r="L14" s="706" t="s">
        <v>479</v>
      </c>
      <c r="M14" s="700">
        <v>39</v>
      </c>
      <c r="N14" s="342">
        <v>51</v>
      </c>
      <c r="O14" s="342">
        <v>38</v>
      </c>
      <c r="P14" s="342">
        <v>13</v>
      </c>
      <c r="Q14" s="342">
        <v>38</v>
      </c>
      <c r="R14" s="668" t="s">
        <v>480</v>
      </c>
    </row>
    <row r="15" spans="2:18" ht="26.25" customHeight="1">
      <c r="B15" s="553" t="s">
        <v>434</v>
      </c>
      <c r="C15" s="680">
        <v>154900</v>
      </c>
      <c r="D15" s="348" t="s">
        <v>481</v>
      </c>
      <c r="E15" s="340"/>
      <c r="F15" s="681">
        <v>0.03</v>
      </c>
      <c r="G15" s="705" t="s">
        <v>0</v>
      </c>
      <c r="H15" s="341"/>
      <c r="I15" s="349" t="s">
        <v>450</v>
      </c>
      <c r="J15" s="349" t="s">
        <v>296</v>
      </c>
      <c r="K15" s="349" t="s">
        <v>482</v>
      </c>
      <c r="L15" s="706" t="s">
        <v>483</v>
      </c>
      <c r="M15" s="700">
        <v>4</v>
      </c>
      <c r="N15" s="342">
        <v>24</v>
      </c>
      <c r="O15" s="342">
        <v>12</v>
      </c>
      <c r="P15" s="342">
        <v>16</v>
      </c>
      <c r="Q15" s="342">
        <v>12</v>
      </c>
      <c r="R15" s="668" t="s">
        <v>484</v>
      </c>
    </row>
    <row r="16" spans="2:18" ht="26.25" customHeight="1">
      <c r="B16" s="553" t="s">
        <v>435</v>
      </c>
      <c r="C16" s="687">
        <v>160100</v>
      </c>
      <c r="D16" s="351" t="s">
        <v>449</v>
      </c>
      <c r="E16" s="350">
        <v>1066</v>
      </c>
      <c r="F16" s="688">
        <v>4.4999999999999998E-2</v>
      </c>
      <c r="G16" s="705" t="s">
        <v>0</v>
      </c>
      <c r="H16" s="352"/>
      <c r="I16" s="390" t="s">
        <v>450</v>
      </c>
      <c r="J16" s="352" t="s">
        <v>451</v>
      </c>
      <c r="K16" s="352" t="s">
        <v>452</v>
      </c>
      <c r="L16" s="709" t="s">
        <v>453</v>
      </c>
      <c r="M16" s="702">
        <v>4</v>
      </c>
      <c r="N16" s="353">
        <v>4</v>
      </c>
      <c r="O16" s="353">
        <v>4</v>
      </c>
      <c r="P16" s="353">
        <v>4</v>
      </c>
      <c r="Q16" s="353">
        <v>1</v>
      </c>
      <c r="R16" s="671" t="s">
        <v>454</v>
      </c>
    </row>
    <row r="17" spans="2:18" ht="39" customHeight="1">
      <c r="B17" s="553" t="s">
        <v>436</v>
      </c>
      <c r="C17" s="689">
        <v>154900</v>
      </c>
      <c r="D17" s="340" t="s">
        <v>609</v>
      </c>
      <c r="E17" s="354"/>
      <c r="F17" s="690">
        <v>4.4999999999999998E-2</v>
      </c>
      <c r="G17" s="705" t="s">
        <v>0</v>
      </c>
      <c r="H17" s="341"/>
      <c r="I17" s="349" t="s">
        <v>450</v>
      </c>
      <c r="J17" s="349" t="s">
        <v>610</v>
      </c>
      <c r="K17" s="349" t="s">
        <v>611</v>
      </c>
      <c r="L17" s="706" t="s">
        <v>901</v>
      </c>
      <c r="M17" s="700">
        <v>1</v>
      </c>
      <c r="N17" s="342">
        <v>2</v>
      </c>
      <c r="O17" s="342">
        <v>2</v>
      </c>
      <c r="P17" s="342"/>
      <c r="Q17" s="342">
        <v>0</v>
      </c>
      <c r="R17" s="668"/>
    </row>
    <row r="18" spans="2:18" ht="46.15" customHeight="1">
      <c r="B18" s="553" t="s">
        <v>437</v>
      </c>
      <c r="C18" s="691">
        <v>154900</v>
      </c>
      <c r="D18" s="340" t="s">
        <v>418</v>
      </c>
      <c r="E18" s="347">
        <v>991</v>
      </c>
      <c r="F18" s="681">
        <v>0.12</v>
      </c>
      <c r="G18" s="705" t="s">
        <v>0</v>
      </c>
      <c r="H18" s="341"/>
      <c r="I18" s="349" t="s">
        <v>488</v>
      </c>
      <c r="J18" s="341" t="s">
        <v>489</v>
      </c>
      <c r="K18" s="341" t="s">
        <v>489</v>
      </c>
      <c r="L18" s="710" t="s">
        <v>490</v>
      </c>
      <c r="M18" s="700">
        <v>58</v>
      </c>
      <c r="N18" s="342">
        <v>43</v>
      </c>
      <c r="O18" s="342">
        <v>23</v>
      </c>
      <c r="P18" s="342">
        <v>20</v>
      </c>
      <c r="Q18" s="342">
        <v>20</v>
      </c>
      <c r="R18" s="668" t="s">
        <v>491</v>
      </c>
    </row>
    <row r="19" spans="2:18" ht="46.15" customHeight="1">
      <c r="B19" s="553" t="s">
        <v>438</v>
      </c>
      <c r="C19" s="686">
        <v>150600</v>
      </c>
      <c r="D19" s="340" t="s">
        <v>471</v>
      </c>
      <c r="E19" s="340">
        <v>1021</v>
      </c>
      <c r="F19" s="681">
        <v>0.06</v>
      </c>
      <c r="G19" s="705" t="s">
        <v>0</v>
      </c>
      <c r="H19" s="341"/>
      <c r="I19" s="349" t="s">
        <v>505</v>
      </c>
      <c r="J19" s="341" t="s">
        <v>506</v>
      </c>
      <c r="K19" s="341" t="s">
        <v>507</v>
      </c>
      <c r="L19" s="706" t="s">
        <v>508</v>
      </c>
      <c r="M19" s="700">
        <v>16</v>
      </c>
      <c r="N19" s="342">
        <v>14</v>
      </c>
      <c r="O19" s="342">
        <v>7</v>
      </c>
      <c r="P19" s="342">
        <v>7</v>
      </c>
      <c r="Q19" s="342">
        <v>5</v>
      </c>
      <c r="R19" s="672" t="s">
        <v>509</v>
      </c>
    </row>
    <row r="20" spans="2:18" ht="53.25" customHeight="1">
      <c r="B20" s="553" t="s">
        <v>439</v>
      </c>
      <c r="C20" s="686">
        <v>154900</v>
      </c>
      <c r="D20" s="348" t="s">
        <v>526</v>
      </c>
      <c r="E20" s="347">
        <v>1046</v>
      </c>
      <c r="F20" s="681">
        <v>0.06</v>
      </c>
      <c r="G20" s="705" t="s">
        <v>0</v>
      </c>
      <c r="H20" s="341"/>
      <c r="I20" s="349" t="s">
        <v>450</v>
      </c>
      <c r="J20" s="341" t="s">
        <v>506</v>
      </c>
      <c r="K20" s="341" t="s">
        <v>527</v>
      </c>
      <c r="L20" s="706" t="s">
        <v>528</v>
      </c>
      <c r="M20" s="700">
        <v>103</v>
      </c>
      <c r="N20" s="342">
        <v>102</v>
      </c>
      <c r="O20" s="342">
        <v>58</v>
      </c>
      <c r="P20" s="342">
        <v>44</v>
      </c>
      <c r="Q20" s="342">
        <v>48</v>
      </c>
      <c r="R20" s="668" t="s">
        <v>801</v>
      </c>
    </row>
    <row r="21" spans="2:18" ht="46.15" customHeight="1">
      <c r="B21" s="673" t="s">
        <v>440</v>
      </c>
      <c r="C21" s="686">
        <v>150600</v>
      </c>
      <c r="D21" s="340" t="s">
        <v>471</v>
      </c>
      <c r="E21" s="340"/>
      <c r="F21" s="681">
        <v>0.03</v>
      </c>
      <c r="G21" s="705" t="s">
        <v>0</v>
      </c>
      <c r="H21" s="341"/>
      <c r="I21" s="349" t="s">
        <v>450</v>
      </c>
      <c r="J21" s="341" t="s">
        <v>296</v>
      </c>
      <c r="K21" s="341" t="s">
        <v>546</v>
      </c>
      <c r="L21" s="706" t="s">
        <v>748</v>
      </c>
      <c r="M21" s="700">
        <v>27</v>
      </c>
      <c r="N21" s="342">
        <v>19</v>
      </c>
      <c r="O21" s="342">
        <v>10</v>
      </c>
      <c r="P21" s="342">
        <v>9</v>
      </c>
      <c r="Q21" s="342">
        <v>8</v>
      </c>
      <c r="R21" s="668" t="s">
        <v>749</v>
      </c>
    </row>
    <row r="22" spans="2:18" ht="70.5" customHeight="1">
      <c r="B22" s="553" t="s">
        <v>441</v>
      </c>
      <c r="C22" s="692">
        <v>149094</v>
      </c>
      <c r="D22" s="343" t="s">
        <v>543</v>
      </c>
      <c r="E22" s="343" t="s">
        <v>544</v>
      </c>
      <c r="F22" s="683">
        <v>0.03</v>
      </c>
      <c r="G22" s="705" t="s">
        <v>0</v>
      </c>
      <c r="H22" s="344"/>
      <c r="I22" s="391" t="s">
        <v>450</v>
      </c>
      <c r="J22" s="344" t="s">
        <v>545</v>
      </c>
      <c r="K22" s="344" t="s">
        <v>546</v>
      </c>
      <c r="L22" s="707" t="s">
        <v>547</v>
      </c>
      <c r="M22" s="368">
        <v>42</v>
      </c>
      <c r="N22" s="346">
        <v>50</v>
      </c>
      <c r="O22" s="346">
        <v>23</v>
      </c>
      <c r="P22" s="346">
        <v>27</v>
      </c>
      <c r="Q22" s="346">
        <v>23</v>
      </c>
      <c r="R22" s="674" t="s">
        <v>548</v>
      </c>
    </row>
    <row r="23" spans="2:18" ht="63.75" customHeight="1">
      <c r="B23" s="553" t="s">
        <v>442</v>
      </c>
      <c r="C23" s="680">
        <v>150600</v>
      </c>
      <c r="D23" s="340" t="s">
        <v>560</v>
      </c>
      <c r="E23" s="340"/>
      <c r="F23" s="681"/>
      <c r="G23" s="705" t="s">
        <v>0</v>
      </c>
      <c r="H23" s="341"/>
      <c r="I23" s="356" t="s">
        <v>561</v>
      </c>
      <c r="J23" s="356" t="s">
        <v>296</v>
      </c>
      <c r="K23" s="357" t="s">
        <v>546</v>
      </c>
      <c r="L23" s="706" t="s">
        <v>562</v>
      </c>
      <c r="M23" s="700">
        <v>33</v>
      </c>
      <c r="N23" s="342">
        <v>40</v>
      </c>
      <c r="O23" s="342">
        <v>24</v>
      </c>
      <c r="P23" s="342">
        <v>16</v>
      </c>
      <c r="Q23" s="342">
        <v>24</v>
      </c>
      <c r="R23" s="668" t="s">
        <v>563</v>
      </c>
    </row>
    <row r="24" spans="2:18" ht="40.5" customHeight="1">
      <c r="B24" s="553" t="s">
        <v>443</v>
      </c>
      <c r="C24" s="686">
        <v>150600</v>
      </c>
      <c r="D24" s="340" t="s">
        <v>560</v>
      </c>
      <c r="E24" s="340">
        <v>960</v>
      </c>
      <c r="F24" s="693" t="s">
        <v>579</v>
      </c>
      <c r="G24" s="705" t="s">
        <v>0</v>
      </c>
      <c r="H24" s="341"/>
      <c r="I24" s="349" t="s">
        <v>580</v>
      </c>
      <c r="J24" s="341" t="s">
        <v>296</v>
      </c>
      <c r="K24" s="341" t="s">
        <v>581</v>
      </c>
      <c r="L24" s="706" t="s">
        <v>582</v>
      </c>
      <c r="M24" s="700">
        <v>2</v>
      </c>
      <c r="N24" s="342">
        <v>0</v>
      </c>
      <c r="O24" s="342">
        <v>0</v>
      </c>
      <c r="P24" s="342">
        <v>0</v>
      </c>
      <c r="Q24" s="342">
        <v>0</v>
      </c>
      <c r="R24" s="668"/>
    </row>
    <row r="25" spans="2:18" ht="30" customHeight="1">
      <c r="B25" s="553" t="s">
        <v>444</v>
      </c>
      <c r="C25" s="691">
        <v>150600</v>
      </c>
      <c r="D25" s="348" t="s">
        <v>543</v>
      </c>
      <c r="E25" s="358">
        <v>960</v>
      </c>
      <c r="F25" s="694" t="s">
        <v>411</v>
      </c>
      <c r="G25" s="705" t="s">
        <v>0</v>
      </c>
      <c r="H25" s="355"/>
      <c r="I25" s="393" t="s">
        <v>734</v>
      </c>
      <c r="J25" s="355" t="s">
        <v>903</v>
      </c>
      <c r="K25" s="355" t="s">
        <v>904</v>
      </c>
      <c r="L25" s="710" t="s">
        <v>762</v>
      </c>
      <c r="M25" s="703">
        <v>9</v>
      </c>
      <c r="N25" s="359">
        <v>5</v>
      </c>
      <c r="O25" s="359">
        <v>1</v>
      </c>
      <c r="P25" s="359">
        <v>4</v>
      </c>
      <c r="Q25" s="359">
        <v>1</v>
      </c>
      <c r="R25" s="675"/>
    </row>
    <row r="26" spans="2:18" ht="57" customHeight="1">
      <c r="B26" s="553" t="s">
        <v>445</v>
      </c>
      <c r="C26" s="680">
        <v>150600</v>
      </c>
      <c r="D26" s="340" t="s">
        <v>543</v>
      </c>
      <c r="E26" s="340" t="s">
        <v>766</v>
      </c>
      <c r="F26" s="693"/>
      <c r="G26" s="705" t="s">
        <v>0</v>
      </c>
      <c r="H26" s="341"/>
      <c r="I26" s="349" t="s">
        <v>465</v>
      </c>
      <c r="J26" s="341" t="s">
        <v>296</v>
      </c>
      <c r="K26" s="341" t="s">
        <v>546</v>
      </c>
      <c r="L26" s="706" t="s">
        <v>767</v>
      </c>
      <c r="M26" s="700">
        <v>6</v>
      </c>
      <c r="N26" s="342">
        <v>4</v>
      </c>
      <c r="O26" s="342">
        <v>5</v>
      </c>
      <c r="P26" s="342">
        <v>5</v>
      </c>
      <c r="Q26" s="342">
        <v>1</v>
      </c>
      <c r="R26" s="668" t="s">
        <v>768</v>
      </c>
    </row>
    <row r="27" spans="2:18" ht="71.25" customHeight="1">
      <c r="B27" s="553" t="s">
        <v>447</v>
      </c>
      <c r="C27" s="695">
        <v>160100</v>
      </c>
      <c r="D27" s="360" t="s">
        <v>589</v>
      </c>
      <c r="E27" s="361" t="s">
        <v>590</v>
      </c>
      <c r="F27" s="696">
        <v>0</v>
      </c>
      <c r="G27" s="705" t="s">
        <v>0</v>
      </c>
      <c r="H27" s="362"/>
      <c r="I27" s="392" t="s">
        <v>591</v>
      </c>
      <c r="J27" s="363" t="s">
        <v>592</v>
      </c>
      <c r="K27" s="364" t="s">
        <v>593</v>
      </c>
      <c r="L27" s="711" t="s">
        <v>594</v>
      </c>
      <c r="M27" s="704">
        <v>25</v>
      </c>
      <c r="N27" s="360">
        <v>30</v>
      </c>
      <c r="O27" s="365" t="s">
        <v>595</v>
      </c>
      <c r="P27" s="366" t="s">
        <v>596</v>
      </c>
      <c r="Q27" s="367">
        <v>23</v>
      </c>
      <c r="R27" s="676" t="s">
        <v>597</v>
      </c>
    </row>
    <row r="28" spans="2:18" ht="46.15" customHeight="1">
      <c r="B28" s="553" t="s">
        <v>446</v>
      </c>
      <c r="C28" s="697">
        <v>150600</v>
      </c>
      <c r="D28" s="343" t="s">
        <v>471</v>
      </c>
      <c r="E28" s="343"/>
      <c r="F28" s="683" t="s">
        <v>619</v>
      </c>
      <c r="G28" s="705" t="s">
        <v>0</v>
      </c>
      <c r="H28" s="344"/>
      <c r="I28" s="391" t="s">
        <v>620</v>
      </c>
      <c r="J28" s="344" t="s">
        <v>621</v>
      </c>
      <c r="K28" s="344" t="s">
        <v>622</v>
      </c>
      <c r="L28" s="707" t="s">
        <v>623</v>
      </c>
      <c r="M28" s="368">
        <v>13</v>
      </c>
      <c r="N28" s="346">
        <v>13</v>
      </c>
      <c r="O28" s="346">
        <v>6</v>
      </c>
      <c r="P28" s="346">
        <v>7</v>
      </c>
      <c r="Q28" s="346">
        <v>6</v>
      </c>
      <c r="R28" s="669" t="s">
        <v>624</v>
      </c>
    </row>
    <row r="29" spans="2:18" ht="48" customHeight="1">
      <c r="B29" s="553" t="s">
        <v>448</v>
      </c>
      <c r="C29" s="680">
        <v>154900</v>
      </c>
      <c r="D29" s="340" t="s">
        <v>637</v>
      </c>
      <c r="E29" s="340"/>
      <c r="F29" s="693" t="s">
        <v>638</v>
      </c>
      <c r="G29" s="705" t="s">
        <v>0</v>
      </c>
      <c r="H29" s="341"/>
      <c r="I29" s="393" t="s">
        <v>639</v>
      </c>
      <c r="J29" s="341" t="s">
        <v>296</v>
      </c>
      <c r="K29" s="341" t="s">
        <v>640</v>
      </c>
      <c r="L29" s="706" t="s">
        <v>641</v>
      </c>
      <c r="M29" s="700">
        <v>37</v>
      </c>
      <c r="N29" s="342">
        <v>34</v>
      </c>
      <c r="O29" s="359"/>
      <c r="P29" s="359"/>
      <c r="Q29" s="359">
        <v>13</v>
      </c>
      <c r="R29" s="677" t="s">
        <v>642</v>
      </c>
    </row>
    <row r="30" spans="2:18" ht="37.5" customHeight="1">
      <c r="B30" s="673" t="s">
        <v>419</v>
      </c>
      <c r="C30" s="680">
        <v>150600</v>
      </c>
      <c r="D30" s="348" t="s">
        <v>543</v>
      </c>
      <c r="E30" s="340"/>
      <c r="F30" s="693"/>
      <c r="G30" s="705" t="s">
        <v>0</v>
      </c>
      <c r="H30" s="341"/>
      <c r="I30" s="349"/>
      <c r="J30" s="349" t="s">
        <v>659</v>
      </c>
      <c r="K30" s="341" t="s">
        <v>660</v>
      </c>
      <c r="L30" s="706" t="s">
        <v>661</v>
      </c>
      <c r="M30" s="368"/>
      <c r="N30" s="346"/>
      <c r="O30" s="346"/>
      <c r="P30" s="346"/>
      <c r="Q30" s="346"/>
      <c r="R30" s="669"/>
    </row>
    <row r="31" spans="2:18" ht="27" customHeight="1">
      <c r="B31" s="553" t="s">
        <v>420</v>
      </c>
      <c r="C31" s="697">
        <v>150600</v>
      </c>
      <c r="D31" s="343" t="s">
        <v>663</v>
      </c>
      <c r="E31" s="343"/>
      <c r="F31" s="683"/>
      <c r="G31" s="705" t="s">
        <v>0</v>
      </c>
      <c r="H31" s="344"/>
      <c r="I31" s="391" t="s">
        <v>664</v>
      </c>
      <c r="J31" s="344" t="s">
        <v>665</v>
      </c>
      <c r="K31" s="344" t="s">
        <v>666</v>
      </c>
      <c r="L31" s="707" t="s">
        <v>667</v>
      </c>
      <c r="M31" s="700">
        <v>1</v>
      </c>
      <c r="N31" s="342">
        <v>0</v>
      </c>
      <c r="O31" s="342"/>
      <c r="P31" s="342"/>
      <c r="Q31" s="342"/>
      <c r="R31" s="668"/>
    </row>
    <row r="32" spans="2:18" ht="32.25" customHeight="1">
      <c r="B32" s="553" t="s">
        <v>421</v>
      </c>
      <c r="C32" s="689">
        <v>150600</v>
      </c>
      <c r="D32" s="340" t="s">
        <v>560</v>
      </c>
      <c r="E32" s="340"/>
      <c r="F32" s="693"/>
      <c r="G32" s="705" t="s">
        <v>0</v>
      </c>
      <c r="H32" s="341"/>
      <c r="I32" s="349" t="s">
        <v>561</v>
      </c>
      <c r="J32" s="341" t="s">
        <v>296</v>
      </c>
      <c r="K32" s="341" t="s">
        <v>546</v>
      </c>
      <c r="L32" s="706" t="s">
        <v>623</v>
      </c>
      <c r="M32" s="700">
        <v>5</v>
      </c>
      <c r="N32" s="342">
        <v>4</v>
      </c>
      <c r="O32" s="342">
        <v>3</v>
      </c>
      <c r="P32" s="342">
        <v>1</v>
      </c>
      <c r="Q32" s="342">
        <v>3</v>
      </c>
      <c r="R32" s="668" t="s">
        <v>778</v>
      </c>
    </row>
    <row r="33" spans="2:18" ht="41.25" customHeight="1">
      <c r="B33" s="553" t="s">
        <v>422</v>
      </c>
      <c r="C33" s="689">
        <v>150600</v>
      </c>
      <c r="D33" s="340" t="s">
        <v>560</v>
      </c>
      <c r="E33" s="388" t="s">
        <v>786</v>
      </c>
      <c r="F33" s="693" t="s">
        <v>450</v>
      </c>
      <c r="G33" s="705" t="s">
        <v>0</v>
      </c>
      <c r="H33" s="341"/>
      <c r="I33" s="349"/>
      <c r="J33" s="341" t="s">
        <v>787</v>
      </c>
      <c r="K33" s="341" t="s">
        <v>787</v>
      </c>
      <c r="L33" s="706" t="s">
        <v>788</v>
      </c>
      <c r="M33" s="700">
        <v>5</v>
      </c>
      <c r="N33" s="342">
        <v>7</v>
      </c>
      <c r="O33" s="342"/>
      <c r="P33" s="342">
        <v>7</v>
      </c>
      <c r="Q33" s="342">
        <v>5</v>
      </c>
      <c r="R33" s="668" t="s">
        <v>789</v>
      </c>
    </row>
    <row r="34" spans="2:18" ht="28.5" customHeight="1">
      <c r="B34" s="553" t="s">
        <v>423</v>
      </c>
      <c r="C34" s="682">
        <v>150600</v>
      </c>
      <c r="D34" s="343" t="s">
        <v>677</v>
      </c>
      <c r="E34" s="343"/>
      <c r="F34" s="698"/>
      <c r="G34" s="705" t="s">
        <v>0</v>
      </c>
      <c r="H34" s="344"/>
      <c r="I34" s="391" t="s">
        <v>678</v>
      </c>
      <c r="J34" s="344" t="s">
        <v>679</v>
      </c>
      <c r="K34" s="344" t="s">
        <v>680</v>
      </c>
      <c r="L34" s="707" t="s">
        <v>681</v>
      </c>
      <c r="M34" s="368">
        <v>16</v>
      </c>
      <c r="N34" s="346">
        <v>16</v>
      </c>
      <c r="O34" s="346">
        <v>10</v>
      </c>
      <c r="P34" s="346">
        <v>6</v>
      </c>
      <c r="Q34" s="346">
        <v>6</v>
      </c>
      <c r="R34" s="669" t="s">
        <v>682</v>
      </c>
    </row>
    <row r="35" spans="2:18" ht="31.5" customHeight="1">
      <c r="B35" s="553" t="s">
        <v>424</v>
      </c>
      <c r="C35" s="697">
        <v>150600</v>
      </c>
      <c r="D35" s="343" t="s">
        <v>471</v>
      </c>
      <c r="E35" s="343">
        <v>960</v>
      </c>
      <c r="F35" s="683">
        <v>0</v>
      </c>
      <c r="G35" s="705" t="s">
        <v>0</v>
      </c>
      <c r="H35" s="344"/>
      <c r="I35" s="391" t="s">
        <v>695</v>
      </c>
      <c r="J35" s="344" t="s">
        <v>696</v>
      </c>
      <c r="K35" s="344" t="s">
        <v>697</v>
      </c>
      <c r="L35" s="707" t="s">
        <v>698</v>
      </c>
      <c r="M35" s="368">
        <v>2</v>
      </c>
      <c r="N35" s="346">
        <v>3</v>
      </c>
      <c r="O35" s="346">
        <v>3</v>
      </c>
      <c r="P35" s="346">
        <v>0</v>
      </c>
      <c r="Q35" s="346">
        <v>3</v>
      </c>
      <c r="R35" s="669" t="s">
        <v>699</v>
      </c>
    </row>
    <row r="36" spans="2:18" ht="45" customHeight="1">
      <c r="B36" s="553" t="s">
        <v>425</v>
      </c>
      <c r="C36" s="680">
        <v>150600</v>
      </c>
      <c r="D36" s="340" t="s">
        <v>543</v>
      </c>
      <c r="E36" s="340"/>
      <c r="F36" s="693">
        <v>0</v>
      </c>
      <c r="G36" s="705"/>
      <c r="H36" s="341"/>
      <c r="I36" s="349" t="s">
        <v>561</v>
      </c>
      <c r="J36" s="341" t="s">
        <v>296</v>
      </c>
      <c r="K36" s="341" t="s">
        <v>546</v>
      </c>
      <c r="L36" s="706" t="s">
        <v>713</v>
      </c>
      <c r="M36" s="700">
        <v>6</v>
      </c>
      <c r="N36" s="342">
        <v>9</v>
      </c>
      <c r="O36" s="342">
        <v>5</v>
      </c>
      <c r="P36" s="342">
        <v>4</v>
      </c>
      <c r="Q36" s="342">
        <v>5</v>
      </c>
      <c r="R36" s="668" t="s">
        <v>714</v>
      </c>
    </row>
    <row r="37" spans="2:18" ht="36.6" customHeight="1">
      <c r="B37" s="553" t="s">
        <v>426</v>
      </c>
      <c r="C37" s="691">
        <v>150600</v>
      </c>
      <c r="D37" s="340" t="s">
        <v>543</v>
      </c>
      <c r="E37" s="340">
        <v>963</v>
      </c>
      <c r="F37" s="693" t="s">
        <v>450</v>
      </c>
      <c r="G37" s="705" t="s">
        <v>0</v>
      </c>
      <c r="H37" s="341"/>
      <c r="I37" s="349" t="s">
        <v>722</v>
      </c>
      <c r="J37" s="341" t="s">
        <v>506</v>
      </c>
      <c r="K37" s="341" t="s">
        <v>527</v>
      </c>
      <c r="L37" s="706" t="s">
        <v>475</v>
      </c>
      <c r="M37" s="700">
        <v>6</v>
      </c>
      <c r="N37" s="342">
        <v>3</v>
      </c>
      <c r="O37" s="342">
        <v>3</v>
      </c>
      <c r="P37" s="342">
        <v>0</v>
      </c>
      <c r="Q37" s="342">
        <v>3</v>
      </c>
      <c r="R37" s="668" t="s">
        <v>723</v>
      </c>
    </row>
    <row r="38" spans="2:18" ht="19.5" customHeight="1">
      <c r="B38" s="553" t="s">
        <v>427</v>
      </c>
      <c r="C38" s="691">
        <v>150600</v>
      </c>
      <c r="D38" s="348" t="s">
        <v>543</v>
      </c>
      <c r="E38" s="340"/>
      <c r="F38" s="693"/>
      <c r="G38" s="705" t="s">
        <v>0</v>
      </c>
      <c r="H38" s="341"/>
      <c r="I38" s="341"/>
      <c r="J38" s="356" t="s">
        <v>296</v>
      </c>
      <c r="K38" s="357" t="s">
        <v>546</v>
      </c>
      <c r="L38" s="712" t="s">
        <v>623</v>
      </c>
      <c r="M38" s="700"/>
      <c r="N38" s="342">
        <v>2</v>
      </c>
      <c r="O38" s="342">
        <v>1</v>
      </c>
      <c r="P38" s="342">
        <v>1</v>
      </c>
      <c r="Q38" s="342">
        <v>1</v>
      </c>
      <c r="R38" s="678"/>
    </row>
    <row r="39" spans="2:18" s="17" customFormat="1" ht="37.5" customHeight="1">
      <c r="B39" s="553" t="s">
        <v>428</v>
      </c>
      <c r="C39" s="1344">
        <v>154900</v>
      </c>
      <c r="D39" s="1345" t="s">
        <v>928</v>
      </c>
      <c r="E39" s="1345" t="s">
        <v>929</v>
      </c>
      <c r="F39" s="1346">
        <v>4.5999999999999999E-2</v>
      </c>
      <c r="G39" s="705" t="s">
        <v>0</v>
      </c>
      <c r="H39" s="1345"/>
      <c r="I39" s="1345" t="s">
        <v>930</v>
      </c>
      <c r="J39" s="1345" t="s">
        <v>931</v>
      </c>
      <c r="K39" s="1345" t="s">
        <v>932</v>
      </c>
      <c r="L39" s="1347" t="s">
        <v>933</v>
      </c>
      <c r="M39" s="1348">
        <v>125</v>
      </c>
      <c r="N39" s="1345">
        <v>105</v>
      </c>
      <c r="O39" s="1345">
        <v>69</v>
      </c>
      <c r="P39" s="1345">
        <v>36</v>
      </c>
      <c r="Q39" s="1345">
        <v>56</v>
      </c>
      <c r="R39" s="1340" t="s">
        <v>934</v>
      </c>
    </row>
    <row r="40" spans="2:18" s="17" customFormat="1" ht="21" customHeight="1" thickBot="1">
      <c r="B40" s="1215" t="s">
        <v>805</v>
      </c>
      <c r="C40" s="1238"/>
      <c r="D40" s="1239"/>
      <c r="E40" s="1239"/>
      <c r="F40" s="1240"/>
      <c r="G40" s="1238">
        <f>COUNTIF(G10:G39,"○")</f>
        <v>29</v>
      </c>
      <c r="H40" s="1239"/>
      <c r="I40" s="1239"/>
      <c r="J40" s="1239"/>
      <c r="K40" s="1239"/>
      <c r="L40" s="1241"/>
      <c r="M40" s="1242"/>
      <c r="N40" s="1239"/>
      <c r="O40" s="1239"/>
      <c r="P40" s="1239"/>
      <c r="Q40" s="1239"/>
      <c r="R40" s="1241"/>
    </row>
    <row r="41" spans="2:18">
      <c r="K41" s="1" t="s">
        <v>813</v>
      </c>
    </row>
  </sheetData>
  <mergeCells count="17">
    <mergeCell ref="B5:B9"/>
    <mergeCell ref="C5:F8"/>
    <mergeCell ref="G5:L5"/>
    <mergeCell ref="M5:R5"/>
    <mergeCell ref="G6:H8"/>
    <mergeCell ref="I6:I9"/>
    <mergeCell ref="J6:K8"/>
    <mergeCell ref="L6:L9"/>
    <mergeCell ref="M6:P6"/>
    <mergeCell ref="Q6:Q9"/>
    <mergeCell ref="R6:R9"/>
    <mergeCell ref="M7:M8"/>
    <mergeCell ref="N7:N8"/>
    <mergeCell ref="O7:P8"/>
    <mergeCell ref="K1:R1"/>
    <mergeCell ref="C2:R2"/>
    <mergeCell ref="C3:R3"/>
  </mergeCells>
  <phoneticPr fontId="3"/>
  <pageMargins left="0.47244094488188981" right="0.35433070866141736" top="0.38" bottom="0.15748031496062992" header="0.23622047244094491" footer="0.2"/>
  <pageSetup paperSize="9" scale="7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41"/>
  <sheetViews>
    <sheetView topLeftCell="A10" workbookViewId="0">
      <selection activeCell="Q11" sqref="Q11"/>
    </sheetView>
  </sheetViews>
  <sheetFormatPr defaultColWidth="8.875" defaultRowHeight="13.5"/>
  <cols>
    <col min="1" max="1" width="2.125" style="17" customWidth="1"/>
    <col min="2" max="2" width="11.625" style="1" customWidth="1"/>
    <col min="3" max="4" width="4.625" style="1" customWidth="1"/>
    <col min="5" max="12" width="4.125" style="1" customWidth="1"/>
    <col min="13" max="13" width="7.125" style="25" customWidth="1"/>
    <col min="14" max="14" width="6.625" style="25" customWidth="1"/>
    <col min="15" max="15" width="8.25" style="1258" customWidth="1"/>
    <col min="16" max="16" width="8.125" style="1258" customWidth="1"/>
    <col min="17" max="17" width="81" style="1" customWidth="1"/>
    <col min="18" max="16384" width="8.875" style="1"/>
  </cols>
  <sheetData>
    <row r="1" spans="1:17" ht="25.5" customHeight="1">
      <c r="B1" s="442" t="s">
        <v>256</v>
      </c>
      <c r="C1" s="29"/>
      <c r="D1" s="29"/>
      <c r="E1" s="29"/>
      <c r="F1" s="29"/>
      <c r="G1" s="29"/>
      <c r="H1" s="29"/>
      <c r="I1" s="29"/>
    </row>
    <row r="2" spans="1:17" ht="14.25" customHeight="1">
      <c r="B2" s="377" t="s">
        <v>351</v>
      </c>
      <c r="C2" s="378"/>
      <c r="D2" s="378"/>
      <c r="E2" s="378"/>
      <c r="F2" s="378"/>
      <c r="G2" s="378"/>
      <c r="H2" s="378"/>
      <c r="I2" s="378"/>
      <c r="J2" s="379"/>
      <c r="K2" s="379"/>
      <c r="L2" s="379"/>
      <c r="M2" s="380"/>
      <c r="N2" s="380"/>
      <c r="O2" s="1259"/>
      <c r="P2" s="1259"/>
      <c r="Q2" s="379"/>
    </row>
    <row r="3" spans="1:17" ht="18.75" customHeight="1" thickBot="1">
      <c r="B3" s="981" t="s">
        <v>807</v>
      </c>
      <c r="C3" s="981"/>
      <c r="D3" s="981"/>
      <c r="E3" s="981"/>
      <c r="F3" s="981"/>
      <c r="G3" s="981"/>
      <c r="H3" s="981"/>
      <c r="I3" s="981"/>
      <c r="J3" s="981"/>
      <c r="K3" s="981"/>
      <c r="L3" s="981"/>
      <c r="M3" s="981"/>
      <c r="N3" s="981"/>
      <c r="O3" s="981"/>
      <c r="P3" s="981"/>
      <c r="Q3" s="981"/>
    </row>
    <row r="4" spans="1:17" ht="18" customHeight="1">
      <c r="B4" s="982" t="s">
        <v>5</v>
      </c>
      <c r="C4" s="984" t="s">
        <v>352</v>
      </c>
      <c r="D4" s="985"/>
      <c r="E4" s="985"/>
      <c r="F4" s="985"/>
      <c r="G4" s="985"/>
      <c r="H4" s="985"/>
      <c r="I4" s="985"/>
      <c r="J4" s="985"/>
      <c r="K4" s="985"/>
      <c r="L4" s="986"/>
      <c r="M4" s="987" t="s">
        <v>353</v>
      </c>
      <c r="N4" s="987"/>
      <c r="O4" s="987"/>
      <c r="P4" s="987"/>
      <c r="Q4" s="988"/>
    </row>
    <row r="5" spans="1:17" ht="16.5" customHeight="1">
      <c r="B5" s="983"/>
      <c r="C5" s="989" t="s">
        <v>71</v>
      </c>
      <c r="D5" s="990"/>
      <c r="E5" s="990"/>
      <c r="F5" s="990"/>
      <c r="G5" s="949" t="s">
        <v>72</v>
      </c>
      <c r="H5" s="949"/>
      <c r="I5" s="949"/>
      <c r="J5" s="949"/>
      <c r="K5" s="949"/>
      <c r="L5" s="991"/>
      <c r="M5" s="992" t="s">
        <v>75</v>
      </c>
      <c r="N5" s="993"/>
      <c r="O5" s="1260" t="s">
        <v>12</v>
      </c>
      <c r="P5" s="1260"/>
      <c r="Q5" s="994" t="s">
        <v>190</v>
      </c>
    </row>
    <row r="6" spans="1:17" ht="17.25" customHeight="1">
      <c r="B6" s="983"/>
      <c r="C6" s="989"/>
      <c r="D6" s="990"/>
      <c r="E6" s="990"/>
      <c r="F6" s="990"/>
      <c r="G6" s="949" t="s">
        <v>151</v>
      </c>
      <c r="H6" s="949"/>
      <c r="I6" s="949"/>
      <c r="J6" s="949" t="s">
        <v>152</v>
      </c>
      <c r="K6" s="949"/>
      <c r="L6" s="991"/>
      <c r="M6" s="992"/>
      <c r="N6" s="993"/>
      <c r="O6" s="1260"/>
      <c r="P6" s="1260"/>
      <c r="Q6" s="995"/>
    </row>
    <row r="7" spans="1:17" ht="17.100000000000001" customHeight="1">
      <c r="B7" s="983"/>
      <c r="C7" s="999" t="s">
        <v>107</v>
      </c>
      <c r="D7" s="1000" t="s">
        <v>108</v>
      </c>
      <c r="E7" s="1000" t="s">
        <v>109</v>
      </c>
      <c r="F7" s="1002" t="s">
        <v>110</v>
      </c>
      <c r="G7" s="1000" t="s">
        <v>121</v>
      </c>
      <c r="H7" s="1000" t="s">
        <v>122</v>
      </c>
      <c r="I7" s="1000" t="s">
        <v>257</v>
      </c>
      <c r="J7" s="1000" t="s">
        <v>121</v>
      </c>
      <c r="K7" s="1000" t="s">
        <v>122</v>
      </c>
      <c r="L7" s="1001" t="s">
        <v>257</v>
      </c>
      <c r="M7" s="997" t="s">
        <v>155</v>
      </c>
      <c r="N7" s="998" t="s">
        <v>272</v>
      </c>
      <c r="O7" s="1261" t="s">
        <v>153</v>
      </c>
      <c r="P7" s="1261" t="s">
        <v>271</v>
      </c>
      <c r="Q7" s="995"/>
    </row>
    <row r="8" spans="1:17" ht="52.5" customHeight="1">
      <c r="B8" s="983"/>
      <c r="C8" s="999"/>
      <c r="D8" s="1000"/>
      <c r="E8" s="1000"/>
      <c r="F8" s="1002"/>
      <c r="G8" s="1000"/>
      <c r="H8" s="1000"/>
      <c r="I8" s="1000"/>
      <c r="J8" s="1000"/>
      <c r="K8" s="1000"/>
      <c r="L8" s="1001"/>
      <c r="M8" s="997"/>
      <c r="N8" s="998"/>
      <c r="O8" s="1261"/>
      <c r="P8" s="1261"/>
      <c r="Q8" s="996"/>
    </row>
    <row r="9" spans="1:17" s="17" customFormat="1" ht="14.45" customHeight="1">
      <c r="A9" s="45"/>
      <c r="B9" s="553" t="s">
        <v>429</v>
      </c>
      <c r="C9" s="1349" t="s">
        <v>0</v>
      </c>
      <c r="D9" s="311" t="s">
        <v>0</v>
      </c>
      <c r="E9" s="89"/>
      <c r="F9" s="89"/>
      <c r="G9" s="311" t="s">
        <v>806</v>
      </c>
      <c r="H9" s="311" t="s">
        <v>0</v>
      </c>
      <c r="I9" s="185"/>
      <c r="J9" s="89"/>
      <c r="K9" s="311" t="s">
        <v>806</v>
      </c>
      <c r="L9" s="644"/>
      <c r="M9" s="729">
        <v>21</v>
      </c>
      <c r="N9" s="185">
        <v>22</v>
      </c>
      <c r="O9" s="89">
        <v>2.36</v>
      </c>
      <c r="P9" s="89">
        <v>2.5499999999999998</v>
      </c>
      <c r="Q9" s="713" t="s">
        <v>736</v>
      </c>
    </row>
    <row r="10" spans="1:17" s="17" customFormat="1" ht="14.45" customHeight="1">
      <c r="A10" s="45"/>
      <c r="B10" s="553" t="s">
        <v>430</v>
      </c>
      <c r="C10" s="1349" t="s">
        <v>0</v>
      </c>
      <c r="D10" s="311" t="s">
        <v>0</v>
      </c>
      <c r="E10" s="249"/>
      <c r="F10" s="249"/>
      <c r="G10" s="311" t="s">
        <v>806</v>
      </c>
      <c r="H10" s="311" t="s">
        <v>0</v>
      </c>
      <c r="I10" s="250"/>
      <c r="J10" s="311" t="s">
        <v>806</v>
      </c>
      <c r="K10" s="311" t="s">
        <v>806</v>
      </c>
      <c r="L10" s="737"/>
      <c r="M10" s="730">
        <v>1</v>
      </c>
      <c r="N10" s="250">
        <v>1</v>
      </c>
      <c r="O10" s="241">
        <v>1.32</v>
      </c>
      <c r="P10" s="241">
        <v>1.31</v>
      </c>
      <c r="Q10" s="714"/>
    </row>
    <row r="11" spans="1:17" s="17" customFormat="1" ht="14.45" customHeight="1">
      <c r="A11" s="45"/>
      <c r="B11" s="622" t="s">
        <v>431</v>
      </c>
      <c r="C11" s="1349" t="s">
        <v>0</v>
      </c>
      <c r="D11" s="311" t="s">
        <v>0</v>
      </c>
      <c r="E11" s="270"/>
      <c r="F11" s="270"/>
      <c r="G11" s="316"/>
      <c r="H11" s="311" t="s">
        <v>0</v>
      </c>
      <c r="I11" s="271"/>
      <c r="J11" s="271"/>
      <c r="K11" s="311" t="s">
        <v>0</v>
      </c>
      <c r="L11" s="738"/>
      <c r="M11" s="731">
        <v>12</v>
      </c>
      <c r="N11" s="577">
        <v>12</v>
      </c>
      <c r="O11" s="1262">
        <v>2.76</v>
      </c>
      <c r="P11" s="1262">
        <v>2.96</v>
      </c>
      <c r="Q11" s="715"/>
    </row>
    <row r="12" spans="1:17" s="17" customFormat="1" ht="14.45" customHeight="1">
      <c r="A12" s="45"/>
      <c r="B12" s="553" t="s">
        <v>432</v>
      </c>
      <c r="C12" s="1349" t="s">
        <v>0</v>
      </c>
      <c r="D12" s="311" t="s">
        <v>0</v>
      </c>
      <c r="E12" s="236"/>
      <c r="F12" s="236"/>
      <c r="G12" s="311"/>
      <c r="H12" s="311" t="s">
        <v>0</v>
      </c>
      <c r="I12" s="185"/>
      <c r="J12" s="236"/>
      <c r="K12" s="236"/>
      <c r="L12" s="739" t="s">
        <v>806</v>
      </c>
      <c r="M12" s="729">
        <v>3</v>
      </c>
      <c r="N12" s="185">
        <v>8</v>
      </c>
      <c r="O12" s="89">
        <v>2.4300000000000002</v>
      </c>
      <c r="P12" s="89">
        <v>2.74</v>
      </c>
      <c r="Q12" s="716" t="s">
        <v>803</v>
      </c>
    </row>
    <row r="13" spans="1:17" s="17" customFormat="1" ht="14.45" customHeight="1">
      <c r="A13" s="45"/>
      <c r="B13" s="553" t="s">
        <v>433</v>
      </c>
      <c r="C13" s="1349" t="s">
        <v>0</v>
      </c>
      <c r="D13" s="311" t="s">
        <v>0</v>
      </c>
      <c r="E13" s="236"/>
      <c r="F13" s="236"/>
      <c r="G13" s="311"/>
      <c r="H13" s="311" t="s">
        <v>0</v>
      </c>
      <c r="I13" s="185"/>
      <c r="J13" s="236"/>
      <c r="K13" s="236"/>
      <c r="L13" s="739" t="s">
        <v>806</v>
      </c>
      <c r="M13" s="729">
        <v>68</v>
      </c>
      <c r="N13" s="185">
        <v>69</v>
      </c>
      <c r="O13" s="89">
        <v>2.7</v>
      </c>
      <c r="P13" s="89">
        <v>2.7</v>
      </c>
      <c r="Q13" s="717"/>
    </row>
    <row r="14" spans="1:17" s="17" customFormat="1" ht="14.45" customHeight="1">
      <c r="A14" s="45"/>
      <c r="B14" s="553" t="s">
        <v>434</v>
      </c>
      <c r="C14" s="1349" t="s">
        <v>0</v>
      </c>
      <c r="D14" s="311" t="s">
        <v>0</v>
      </c>
      <c r="E14" s="236"/>
      <c r="F14" s="236"/>
      <c r="G14" s="311"/>
      <c r="H14" s="311" t="s">
        <v>0</v>
      </c>
      <c r="I14" s="185"/>
      <c r="J14" s="236"/>
      <c r="K14" s="236"/>
      <c r="L14" s="739" t="s">
        <v>806</v>
      </c>
      <c r="M14" s="729">
        <v>5</v>
      </c>
      <c r="N14" s="382"/>
      <c r="O14" s="1263">
        <v>2.3E-2</v>
      </c>
      <c r="P14" s="1264"/>
      <c r="Q14" s="717"/>
    </row>
    <row r="15" spans="1:17" s="17" customFormat="1" ht="14.45" customHeight="1">
      <c r="A15" s="45"/>
      <c r="B15" s="553" t="s">
        <v>435</v>
      </c>
      <c r="C15" s="1349" t="s">
        <v>0</v>
      </c>
      <c r="D15" s="311" t="s">
        <v>0</v>
      </c>
      <c r="E15" s="249"/>
      <c r="F15" s="249"/>
      <c r="G15" s="371"/>
      <c r="H15" s="311" t="s">
        <v>0</v>
      </c>
      <c r="I15" s="250"/>
      <c r="J15" s="249"/>
      <c r="K15" s="249"/>
      <c r="L15" s="739" t="s">
        <v>806</v>
      </c>
      <c r="M15" s="730">
        <v>2</v>
      </c>
      <c r="N15" s="250">
        <v>2.5</v>
      </c>
      <c r="O15" s="241">
        <v>1.47</v>
      </c>
      <c r="P15" s="241">
        <v>1.92</v>
      </c>
      <c r="Q15" s="718" t="s">
        <v>802</v>
      </c>
    </row>
    <row r="16" spans="1:17" s="17" customFormat="1" ht="14.45" customHeight="1">
      <c r="A16" s="45"/>
      <c r="B16" s="553" t="s">
        <v>436</v>
      </c>
      <c r="C16" s="1349" t="s">
        <v>0</v>
      </c>
      <c r="D16" s="1350"/>
      <c r="E16" s="257"/>
      <c r="F16" s="257"/>
      <c r="G16" s="372"/>
      <c r="H16" s="372"/>
      <c r="I16" s="311" t="s">
        <v>806</v>
      </c>
      <c r="J16" s="257"/>
      <c r="K16" s="257"/>
      <c r="L16" s="739" t="s">
        <v>806</v>
      </c>
      <c r="M16" s="732">
        <v>4</v>
      </c>
      <c r="N16" s="258">
        <v>4</v>
      </c>
      <c r="O16" s="263">
        <v>3.6</v>
      </c>
      <c r="P16" s="263">
        <v>3.51</v>
      </c>
      <c r="Q16" s="719"/>
    </row>
    <row r="17" spans="1:17" s="17" customFormat="1" ht="14.45" customHeight="1">
      <c r="A17" s="45"/>
      <c r="B17" s="553" t="s">
        <v>437</v>
      </c>
      <c r="C17" s="1349" t="s">
        <v>0</v>
      </c>
      <c r="D17" s="311" t="s">
        <v>0</v>
      </c>
      <c r="E17" s="236"/>
      <c r="F17" s="236"/>
      <c r="G17" s="311"/>
      <c r="H17" s="311" t="s">
        <v>0</v>
      </c>
      <c r="I17" s="185"/>
      <c r="J17" s="236"/>
      <c r="K17" s="311" t="s">
        <v>806</v>
      </c>
      <c r="L17" s="740"/>
      <c r="M17" s="729">
        <v>49</v>
      </c>
      <c r="N17" s="185">
        <v>48</v>
      </c>
      <c r="O17" s="89">
        <v>2.67</v>
      </c>
      <c r="P17" s="89">
        <v>2.61</v>
      </c>
      <c r="Q17" s="717"/>
    </row>
    <row r="18" spans="1:17" s="17" customFormat="1" ht="14.45" customHeight="1">
      <c r="A18" s="45"/>
      <c r="B18" s="553" t="s">
        <v>438</v>
      </c>
      <c r="C18" s="1349" t="s">
        <v>0</v>
      </c>
      <c r="D18" s="311" t="s">
        <v>0</v>
      </c>
      <c r="E18" s="236"/>
      <c r="F18" s="236"/>
      <c r="G18" s="311"/>
      <c r="H18" s="311"/>
      <c r="I18" s="311" t="s">
        <v>806</v>
      </c>
      <c r="J18" s="236"/>
      <c r="K18" s="236"/>
      <c r="L18" s="739" t="s">
        <v>806</v>
      </c>
      <c r="M18" s="729">
        <v>11</v>
      </c>
      <c r="N18" s="185">
        <v>8</v>
      </c>
      <c r="O18" s="89">
        <v>2.92</v>
      </c>
      <c r="P18" s="89">
        <v>2.2000000000000002</v>
      </c>
      <c r="Q18" s="720" t="s">
        <v>510</v>
      </c>
    </row>
    <row r="19" spans="1:17" s="17" customFormat="1" ht="33.75" customHeight="1">
      <c r="A19" s="45"/>
      <c r="B19" s="553" t="s">
        <v>439</v>
      </c>
      <c r="C19" s="1349" t="s">
        <v>0</v>
      </c>
      <c r="D19" s="311" t="s">
        <v>0</v>
      </c>
      <c r="E19" s="236"/>
      <c r="F19" s="236"/>
      <c r="G19" s="311" t="s">
        <v>806</v>
      </c>
      <c r="H19" s="311" t="s">
        <v>0</v>
      </c>
      <c r="I19" s="311"/>
      <c r="J19" s="311" t="s">
        <v>806</v>
      </c>
      <c r="K19" s="311" t="s">
        <v>806</v>
      </c>
      <c r="L19" s="740"/>
      <c r="M19" s="729">
        <v>58.5</v>
      </c>
      <c r="N19" s="185">
        <v>79</v>
      </c>
      <c r="O19" s="1263">
        <v>1.8800000000000001E-2</v>
      </c>
      <c r="P19" s="1263">
        <v>2.5499999999999998E-2</v>
      </c>
      <c r="Q19" s="721" t="s">
        <v>902</v>
      </c>
    </row>
    <row r="20" spans="1:17" s="17" customFormat="1" ht="15" customHeight="1">
      <c r="A20" s="45"/>
      <c r="B20" s="553" t="s">
        <v>440</v>
      </c>
      <c r="C20" s="1349" t="s">
        <v>0</v>
      </c>
      <c r="D20" s="311" t="s">
        <v>0</v>
      </c>
      <c r="E20" s="236"/>
      <c r="F20" s="236"/>
      <c r="G20" s="311"/>
      <c r="H20" s="311" t="s">
        <v>0</v>
      </c>
      <c r="I20" s="185"/>
      <c r="J20" s="236"/>
      <c r="K20" s="311" t="s">
        <v>806</v>
      </c>
      <c r="L20" s="740"/>
      <c r="M20" s="729">
        <v>23</v>
      </c>
      <c r="N20" s="185">
        <v>23</v>
      </c>
      <c r="O20" s="89">
        <v>2.5</v>
      </c>
      <c r="P20" s="89">
        <v>2.5</v>
      </c>
      <c r="Q20" s="722"/>
    </row>
    <row r="21" spans="1:17" s="17" customFormat="1" ht="15" customHeight="1">
      <c r="A21" s="45"/>
      <c r="B21" s="553" t="s">
        <v>441</v>
      </c>
      <c r="C21" s="1349" t="s">
        <v>0</v>
      </c>
      <c r="D21" s="311" t="s">
        <v>0</v>
      </c>
      <c r="E21" s="249"/>
      <c r="F21" s="249"/>
      <c r="G21" s="371"/>
      <c r="H21" s="311" t="s">
        <v>0</v>
      </c>
      <c r="I21" s="250"/>
      <c r="J21" s="249"/>
      <c r="K21" s="311" t="s">
        <v>806</v>
      </c>
      <c r="L21" s="737"/>
      <c r="M21" s="730">
        <v>13</v>
      </c>
      <c r="N21" s="250">
        <v>14</v>
      </c>
      <c r="O21" s="241">
        <v>2.67</v>
      </c>
      <c r="P21" s="241">
        <v>2.85</v>
      </c>
      <c r="Q21" s="383"/>
    </row>
    <row r="22" spans="1:17" s="17" customFormat="1" ht="15" customHeight="1">
      <c r="A22" s="45"/>
      <c r="B22" s="553" t="s">
        <v>442</v>
      </c>
      <c r="C22" s="1349" t="s">
        <v>0</v>
      </c>
      <c r="D22" s="311" t="s">
        <v>0</v>
      </c>
      <c r="E22" s="236"/>
      <c r="F22" s="236"/>
      <c r="G22" s="311" t="s">
        <v>806</v>
      </c>
      <c r="H22" s="311" t="s">
        <v>0</v>
      </c>
      <c r="I22" s="185"/>
      <c r="J22" s="311" t="s">
        <v>806</v>
      </c>
      <c r="K22" s="311" t="s">
        <v>806</v>
      </c>
      <c r="L22" s="740"/>
      <c r="M22" s="733">
        <v>55.5</v>
      </c>
      <c r="N22" s="382">
        <v>64.5</v>
      </c>
      <c r="O22" s="1265">
        <v>1.9400000000000001E-2</v>
      </c>
      <c r="P22" s="1266">
        <v>2.5999999999999999E-2</v>
      </c>
      <c r="Q22" s="723"/>
    </row>
    <row r="23" spans="1:17" s="17" customFormat="1" ht="15" customHeight="1">
      <c r="A23" s="45"/>
      <c r="B23" s="553" t="s">
        <v>443</v>
      </c>
      <c r="C23" s="1349" t="s">
        <v>0</v>
      </c>
      <c r="D23" s="311" t="s">
        <v>0</v>
      </c>
      <c r="E23" s="236"/>
      <c r="F23" s="236"/>
      <c r="G23" s="311" t="s">
        <v>806</v>
      </c>
      <c r="H23" s="311" t="s">
        <v>0</v>
      </c>
      <c r="I23" s="185"/>
      <c r="J23" s="185"/>
      <c r="K23" s="236"/>
      <c r="L23" s="740"/>
      <c r="M23" s="729">
        <v>6</v>
      </c>
      <c r="N23" s="185">
        <v>5</v>
      </c>
      <c r="O23" s="1263">
        <v>2.64E-2</v>
      </c>
      <c r="P23" s="1263">
        <v>2.2200000000000001E-2</v>
      </c>
      <c r="Q23" s="723"/>
    </row>
    <row r="24" spans="1:17" s="17" customFormat="1" ht="15" customHeight="1">
      <c r="A24" s="45"/>
      <c r="B24" s="728" t="s">
        <v>444</v>
      </c>
      <c r="C24" s="1349" t="s">
        <v>0</v>
      </c>
      <c r="D24" s="311" t="s">
        <v>0</v>
      </c>
      <c r="E24" s="270"/>
      <c r="F24" s="270"/>
      <c r="G24" s="316"/>
      <c r="H24" s="311" t="s">
        <v>0</v>
      </c>
      <c r="I24" s="271"/>
      <c r="J24" s="271"/>
      <c r="K24" s="271"/>
      <c r="L24" s="739" t="s">
        <v>0</v>
      </c>
      <c r="M24" s="731">
        <v>6</v>
      </c>
      <c r="N24" s="577">
        <v>6</v>
      </c>
      <c r="O24" s="1262">
        <v>2.78</v>
      </c>
      <c r="P24" s="1262">
        <v>2.81</v>
      </c>
      <c r="Q24" s="724"/>
    </row>
    <row r="25" spans="1:17" s="17" customFormat="1" ht="23.25" customHeight="1">
      <c r="A25" s="45"/>
      <c r="B25" s="553" t="s">
        <v>445</v>
      </c>
      <c r="C25" s="1349" t="s">
        <v>0</v>
      </c>
      <c r="D25" s="311" t="s">
        <v>0</v>
      </c>
      <c r="E25" s="236"/>
      <c r="F25" s="236"/>
      <c r="G25" s="311"/>
      <c r="H25" s="311"/>
      <c r="I25" s="311" t="s">
        <v>806</v>
      </c>
      <c r="J25" s="236"/>
      <c r="K25" s="236"/>
      <c r="L25" s="739" t="s">
        <v>806</v>
      </c>
      <c r="M25" s="729">
        <v>6</v>
      </c>
      <c r="N25" s="185">
        <v>6</v>
      </c>
      <c r="O25" s="89">
        <v>2.86</v>
      </c>
      <c r="P25" s="89">
        <v>2.38</v>
      </c>
      <c r="Q25" s="721" t="s">
        <v>769</v>
      </c>
    </row>
    <row r="26" spans="1:17" s="17" customFormat="1" ht="15" customHeight="1">
      <c r="A26" s="45"/>
      <c r="B26" s="553" t="s">
        <v>447</v>
      </c>
      <c r="C26" s="1349" t="s">
        <v>0</v>
      </c>
      <c r="D26" s="311" t="s">
        <v>0</v>
      </c>
      <c r="E26" s="374"/>
      <c r="F26" s="374"/>
      <c r="G26" s="373"/>
      <c r="H26" s="311" t="s">
        <v>0</v>
      </c>
      <c r="I26" s="375"/>
      <c r="J26" s="374"/>
      <c r="K26" s="374"/>
      <c r="L26" s="739" t="s">
        <v>806</v>
      </c>
      <c r="M26" s="734">
        <v>34</v>
      </c>
      <c r="N26" s="375">
        <v>35</v>
      </c>
      <c r="O26" s="1267">
        <v>2.7199999999999998E-2</v>
      </c>
      <c r="P26" s="1267">
        <v>2.8799999999999999E-2</v>
      </c>
      <c r="Q26" s="725"/>
    </row>
    <row r="27" spans="1:17" s="17" customFormat="1" ht="31.5" customHeight="1">
      <c r="A27" s="45"/>
      <c r="B27" s="553" t="s">
        <v>446</v>
      </c>
      <c r="C27" s="1349" t="s">
        <v>0</v>
      </c>
      <c r="D27" s="311" t="s">
        <v>0</v>
      </c>
      <c r="E27" s="249"/>
      <c r="F27" s="249"/>
      <c r="G27" s="371"/>
      <c r="H27" s="1351" t="s">
        <v>625</v>
      </c>
      <c r="I27" s="1352"/>
      <c r="J27" s="1352"/>
      <c r="K27" s="1351" t="s">
        <v>625</v>
      </c>
      <c r="L27" s="737"/>
      <c r="M27" s="735">
        <v>5</v>
      </c>
      <c r="N27" s="381">
        <v>8</v>
      </c>
      <c r="O27" s="1268" t="s">
        <v>626</v>
      </c>
      <c r="P27" s="1268" t="s">
        <v>627</v>
      </c>
      <c r="Q27" s="726" t="s">
        <v>628</v>
      </c>
    </row>
    <row r="28" spans="1:17" s="17" customFormat="1" ht="15" customHeight="1">
      <c r="A28" s="45"/>
      <c r="B28" s="553" t="s">
        <v>448</v>
      </c>
      <c r="C28" s="1349" t="s">
        <v>0</v>
      </c>
      <c r="D28" s="311" t="s">
        <v>0</v>
      </c>
      <c r="E28" s="236"/>
      <c r="F28" s="236"/>
      <c r="G28" s="311" t="s">
        <v>806</v>
      </c>
      <c r="H28" s="311"/>
      <c r="I28" s="185"/>
      <c r="J28" s="311" t="s">
        <v>806</v>
      </c>
      <c r="K28" s="236"/>
      <c r="L28" s="740"/>
      <c r="M28" s="736">
        <v>22</v>
      </c>
      <c r="N28" s="376">
        <v>24</v>
      </c>
      <c r="O28" s="1263">
        <v>2.6100000000000002E-2</v>
      </c>
      <c r="P28" s="1263">
        <v>2.8400000000000002E-2</v>
      </c>
      <c r="Q28" s="717"/>
    </row>
    <row r="29" spans="1:17" s="17" customFormat="1" ht="15" customHeight="1">
      <c r="A29" s="45"/>
      <c r="B29" s="673" t="s">
        <v>419</v>
      </c>
      <c r="C29" s="1349" t="s">
        <v>0</v>
      </c>
      <c r="D29" s="311" t="s">
        <v>0</v>
      </c>
      <c r="E29" s="236"/>
      <c r="F29" s="236"/>
      <c r="G29" s="311"/>
      <c r="H29" s="311" t="s">
        <v>0</v>
      </c>
      <c r="I29" s="185"/>
      <c r="J29" s="236"/>
      <c r="K29" s="185" t="s">
        <v>477</v>
      </c>
      <c r="L29" s="740"/>
      <c r="M29" s="729">
        <v>6</v>
      </c>
      <c r="N29" s="185">
        <v>6</v>
      </c>
      <c r="O29" s="89">
        <v>3.1</v>
      </c>
      <c r="P29" s="89">
        <v>2.7</v>
      </c>
      <c r="Q29" s="714"/>
    </row>
    <row r="30" spans="1:17" s="17" customFormat="1" ht="15" customHeight="1">
      <c r="A30" s="45"/>
      <c r="B30" s="553" t="s">
        <v>926</v>
      </c>
      <c r="C30" s="1349" t="s">
        <v>0</v>
      </c>
      <c r="D30" s="311" t="s">
        <v>0</v>
      </c>
      <c r="E30" s="249"/>
      <c r="F30" s="249"/>
      <c r="G30" s="311" t="s">
        <v>470</v>
      </c>
      <c r="H30" s="371"/>
      <c r="I30" s="250"/>
      <c r="J30" s="250"/>
      <c r="K30" s="250"/>
      <c r="L30" s="739" t="s">
        <v>0</v>
      </c>
      <c r="M30" s="730">
        <v>2</v>
      </c>
      <c r="N30" s="250">
        <v>3</v>
      </c>
      <c r="O30" s="241">
        <v>2.52</v>
      </c>
      <c r="P30" s="241">
        <v>3.1</v>
      </c>
      <c r="Q30" s="717"/>
    </row>
    <row r="31" spans="1:17" s="17" customFormat="1" ht="15" customHeight="1">
      <c r="A31" s="45"/>
      <c r="B31" s="553" t="s">
        <v>421</v>
      </c>
      <c r="C31" s="1349" t="s">
        <v>0</v>
      </c>
      <c r="D31" s="311" t="s">
        <v>0</v>
      </c>
      <c r="E31" s="236"/>
      <c r="F31" s="236"/>
      <c r="G31" s="311"/>
      <c r="H31" s="311" t="s">
        <v>0</v>
      </c>
      <c r="I31" s="185"/>
      <c r="J31" s="236"/>
      <c r="K31" s="311" t="s">
        <v>806</v>
      </c>
      <c r="L31" s="740"/>
      <c r="M31" s="729">
        <v>8</v>
      </c>
      <c r="N31" s="185">
        <v>7</v>
      </c>
      <c r="O31" s="89">
        <v>2.76</v>
      </c>
      <c r="P31" s="89">
        <v>2.42</v>
      </c>
      <c r="Q31" s="717"/>
    </row>
    <row r="32" spans="1:17" s="17" customFormat="1" ht="15" customHeight="1">
      <c r="A32" s="45"/>
      <c r="B32" s="553" t="s">
        <v>422</v>
      </c>
      <c r="C32" s="1349" t="s">
        <v>0</v>
      </c>
      <c r="D32" s="311" t="s">
        <v>0</v>
      </c>
      <c r="E32" s="89"/>
      <c r="F32" s="89"/>
      <c r="G32" s="311"/>
      <c r="H32" s="311" t="s">
        <v>0</v>
      </c>
      <c r="I32" s="185"/>
      <c r="J32" s="89"/>
      <c r="K32" s="89"/>
      <c r="L32" s="739" t="s">
        <v>806</v>
      </c>
      <c r="M32" s="729">
        <v>4</v>
      </c>
      <c r="N32" s="185">
        <v>4</v>
      </c>
      <c r="O32" s="89">
        <v>2.62</v>
      </c>
      <c r="P32" s="89">
        <v>2.62</v>
      </c>
      <c r="Q32" s="717"/>
    </row>
    <row r="33" spans="1:17" s="17" customFormat="1" ht="15" customHeight="1">
      <c r="A33" s="45"/>
      <c r="B33" s="553" t="s">
        <v>423</v>
      </c>
      <c r="C33" s="1349" t="s">
        <v>0</v>
      </c>
      <c r="D33" s="311" t="s">
        <v>0</v>
      </c>
      <c r="E33" s="249"/>
      <c r="F33" s="249"/>
      <c r="G33" s="371"/>
      <c r="H33" s="311" t="s">
        <v>0</v>
      </c>
      <c r="I33" s="250"/>
      <c r="J33" s="249"/>
      <c r="K33" s="249"/>
      <c r="L33" s="739" t="s">
        <v>806</v>
      </c>
      <c r="M33" s="730">
        <v>7</v>
      </c>
      <c r="N33" s="250">
        <v>9</v>
      </c>
      <c r="O33" s="241">
        <v>1.79</v>
      </c>
      <c r="P33" s="241">
        <v>3.03</v>
      </c>
      <c r="Q33" s="717"/>
    </row>
    <row r="34" spans="1:17" s="17" customFormat="1" ht="15" customHeight="1">
      <c r="A34" s="45"/>
      <c r="B34" s="553" t="s">
        <v>424</v>
      </c>
      <c r="C34" s="1349" t="s">
        <v>0</v>
      </c>
      <c r="D34" s="311" t="s">
        <v>0</v>
      </c>
      <c r="E34" s="249"/>
      <c r="F34" s="249"/>
      <c r="G34" s="311" t="s">
        <v>806</v>
      </c>
      <c r="H34" s="371"/>
      <c r="I34" s="250"/>
      <c r="J34" s="311" t="s">
        <v>806</v>
      </c>
      <c r="K34" s="250"/>
      <c r="L34" s="737"/>
      <c r="M34" s="735">
        <v>9</v>
      </c>
      <c r="N34" s="381">
        <v>8</v>
      </c>
      <c r="O34" s="1269">
        <v>3.26</v>
      </c>
      <c r="P34" s="1269">
        <v>3.03</v>
      </c>
      <c r="Q34" s="717"/>
    </row>
    <row r="35" spans="1:17" s="17" customFormat="1" ht="15" customHeight="1">
      <c r="A35" s="45"/>
      <c r="B35" s="553" t="s">
        <v>425</v>
      </c>
      <c r="C35" s="1349" t="s">
        <v>0</v>
      </c>
      <c r="D35" s="311" t="s">
        <v>0</v>
      </c>
      <c r="E35" s="185"/>
      <c r="F35" s="185"/>
      <c r="G35" s="311"/>
      <c r="H35" s="311" t="s">
        <v>0</v>
      </c>
      <c r="I35" s="185"/>
      <c r="J35" s="185"/>
      <c r="K35" s="185"/>
      <c r="L35" s="739" t="s">
        <v>806</v>
      </c>
      <c r="M35" s="729">
        <v>1</v>
      </c>
      <c r="N35" s="185">
        <v>2</v>
      </c>
      <c r="O35" s="89">
        <v>2.56</v>
      </c>
      <c r="P35" s="89">
        <v>2.62</v>
      </c>
      <c r="Q35" s="717"/>
    </row>
    <row r="36" spans="1:17" s="17" customFormat="1" ht="15" customHeight="1">
      <c r="A36" s="45"/>
      <c r="B36" s="553" t="s">
        <v>426</v>
      </c>
      <c r="C36" s="1349" t="s">
        <v>0</v>
      </c>
      <c r="D36" s="311" t="s">
        <v>0</v>
      </c>
      <c r="E36" s="185"/>
      <c r="F36" s="185"/>
      <c r="G36" s="311" t="s">
        <v>806</v>
      </c>
      <c r="H36" s="311" t="s">
        <v>0</v>
      </c>
      <c r="I36" s="185"/>
      <c r="J36" s="311" t="s">
        <v>806</v>
      </c>
      <c r="K36" s="311" t="s">
        <v>806</v>
      </c>
      <c r="L36" s="664"/>
      <c r="M36" s="729">
        <v>3</v>
      </c>
      <c r="N36" s="185">
        <v>3</v>
      </c>
      <c r="O36" s="1263">
        <v>1.9599999999999999E-2</v>
      </c>
      <c r="P36" s="1263">
        <v>1.9599999999999999E-2</v>
      </c>
      <c r="Q36" s="727" t="s">
        <v>724</v>
      </c>
    </row>
    <row r="37" spans="1:17" s="17" customFormat="1" ht="15" customHeight="1">
      <c r="A37" s="45"/>
      <c r="B37" s="553" t="s">
        <v>427</v>
      </c>
      <c r="C37" s="1349" t="s">
        <v>0</v>
      </c>
      <c r="D37" s="311" t="s">
        <v>0</v>
      </c>
      <c r="E37" s="236"/>
      <c r="F37" s="236"/>
      <c r="G37" s="311"/>
      <c r="H37" s="311"/>
      <c r="I37" s="311" t="s">
        <v>806</v>
      </c>
      <c r="J37" s="236"/>
      <c r="K37" s="236"/>
      <c r="L37" s="739" t="s">
        <v>806</v>
      </c>
      <c r="M37" s="729">
        <v>3</v>
      </c>
      <c r="N37" s="185">
        <v>2.5</v>
      </c>
      <c r="O37" s="89">
        <v>2.2000000000000002</v>
      </c>
      <c r="P37" s="89">
        <v>1.86</v>
      </c>
      <c r="Q37" s="713" t="s">
        <v>796</v>
      </c>
    </row>
    <row r="38" spans="1:17" s="17" customFormat="1" ht="15" customHeight="1" thickBot="1">
      <c r="A38" s="45"/>
      <c r="B38" s="553" t="s">
        <v>428</v>
      </c>
      <c r="C38" s="1349" t="s">
        <v>0</v>
      </c>
      <c r="D38" s="311" t="s">
        <v>0</v>
      </c>
      <c r="E38" s="1244"/>
      <c r="F38" s="1245"/>
      <c r="G38" s="1243" t="s">
        <v>0</v>
      </c>
      <c r="H38" s="311" t="s">
        <v>0</v>
      </c>
      <c r="I38" s="1246"/>
      <c r="J38" s="1247" t="s">
        <v>0</v>
      </c>
      <c r="K38" s="1247" t="s">
        <v>0</v>
      </c>
      <c r="L38" s="1248"/>
      <c r="M38" s="1256">
        <v>5001</v>
      </c>
      <c r="N38" s="1257">
        <v>4999</v>
      </c>
      <c r="O38" s="1249">
        <v>2.99</v>
      </c>
      <c r="P38" s="1249">
        <v>2.95</v>
      </c>
      <c r="Q38" s="1248"/>
    </row>
    <row r="39" spans="1:17" s="17" customFormat="1" ht="15" customHeight="1" thickBot="1">
      <c r="A39" s="45"/>
      <c r="B39" s="1215" t="s">
        <v>805</v>
      </c>
      <c r="C39" s="1250">
        <f>COUNTIF(C9:C38,"○")</f>
        <v>30</v>
      </c>
      <c r="D39" s="1251">
        <f t="shared" ref="D39:L39" si="0">COUNTIF(D9:D38,"○")</f>
        <v>29</v>
      </c>
      <c r="E39" s="1251">
        <f t="shared" si="0"/>
        <v>0</v>
      </c>
      <c r="F39" s="1251">
        <f t="shared" si="0"/>
        <v>0</v>
      </c>
      <c r="G39" s="1251">
        <f t="shared" si="0"/>
        <v>9</v>
      </c>
      <c r="H39" s="1251">
        <v>23</v>
      </c>
      <c r="I39" s="1251">
        <f t="shared" si="0"/>
        <v>4</v>
      </c>
      <c r="J39" s="1251">
        <f t="shared" si="0"/>
        <v>7</v>
      </c>
      <c r="K39" s="1251">
        <v>13</v>
      </c>
      <c r="L39" s="1252">
        <f t="shared" si="0"/>
        <v>14</v>
      </c>
      <c r="M39" s="1253">
        <f>SUM(M9:M38)</f>
        <v>5449</v>
      </c>
      <c r="N39" s="1254">
        <f>SUM(N9:N38)</f>
        <v>5482.5</v>
      </c>
      <c r="O39" s="1270"/>
      <c r="P39" s="1270"/>
      <c r="Q39" s="1255"/>
    </row>
    <row r="40" spans="1:17" s="17" customFormat="1" ht="15" customHeight="1">
      <c r="A40" s="45"/>
      <c r="B40" s="386"/>
      <c r="C40" s="384"/>
      <c r="D40" s="384"/>
      <c r="E40" s="384"/>
      <c r="F40" s="384"/>
      <c r="G40" s="384"/>
      <c r="H40" s="384"/>
      <c r="I40" s="384"/>
      <c r="J40" s="384"/>
      <c r="K40" s="571"/>
      <c r="L40" s="384"/>
      <c r="M40" s="385" t="s">
        <v>814</v>
      </c>
      <c r="N40" s="385"/>
      <c r="O40" s="1271"/>
      <c r="P40" s="1271"/>
      <c r="Q40" s="45"/>
    </row>
    <row r="41" spans="1:17" ht="12" customHeight="1">
      <c r="N41" s="25" t="s">
        <v>804</v>
      </c>
    </row>
  </sheetData>
  <mergeCells count="25">
    <mergeCell ref="I7:I8"/>
    <mergeCell ref="J7:J8"/>
    <mergeCell ref="K7:K8"/>
    <mergeCell ref="L7:L8"/>
    <mergeCell ref="D7:D8"/>
    <mergeCell ref="E7:E8"/>
    <mergeCell ref="F7:F8"/>
    <mergeCell ref="G7:G8"/>
    <mergeCell ref="H7:H8"/>
    <mergeCell ref="B3:Q3"/>
    <mergeCell ref="B4:B8"/>
    <mergeCell ref="C4:L4"/>
    <mergeCell ref="M4:Q4"/>
    <mergeCell ref="C5:F6"/>
    <mergeCell ref="G5:L5"/>
    <mergeCell ref="M5:N6"/>
    <mergeCell ref="O5:P6"/>
    <mergeCell ref="Q5:Q8"/>
    <mergeCell ref="G6:I6"/>
    <mergeCell ref="M7:M8"/>
    <mergeCell ref="N7:N8"/>
    <mergeCell ref="O7:O8"/>
    <mergeCell ref="P7:P8"/>
    <mergeCell ref="J6:L6"/>
    <mergeCell ref="C7:C8"/>
  </mergeCells>
  <phoneticPr fontId="3"/>
  <pageMargins left="0.55118110236220474" right="0.47244094488188981" top="0.43307086614173229" bottom="0.39370078740157483" header="0.31496062992125984" footer="0.19685039370078741"/>
  <pageSetup paperSize="9" scale="82"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1:Z22"/>
  <sheetViews>
    <sheetView topLeftCell="A10" workbookViewId="0">
      <selection activeCell="S7" sqref="S7"/>
    </sheetView>
  </sheetViews>
  <sheetFormatPr defaultColWidth="8.875" defaultRowHeight="13.5"/>
  <cols>
    <col min="1" max="1" width="2.625" style="1" customWidth="1"/>
    <col min="2" max="2" width="10.625" style="1" customWidth="1"/>
    <col min="3" max="8" width="5.625" style="1" customWidth="1"/>
    <col min="9" max="9" width="17" style="1" customWidth="1"/>
    <col min="10" max="12" width="5.625" style="1" customWidth="1"/>
    <col min="13" max="13" width="5.625" style="7" customWidth="1"/>
    <col min="14" max="16" width="5.625" style="1" customWidth="1"/>
    <col min="17" max="17" width="5.625" style="7" customWidth="1"/>
    <col min="18" max="18" width="5.625" style="1" customWidth="1"/>
    <col min="19" max="20" width="5.625" style="7" customWidth="1"/>
    <col min="21" max="21" width="7.375" style="1" customWidth="1"/>
    <col min="22" max="22" width="7.125" style="1" customWidth="1"/>
    <col min="23" max="23" width="5.625" style="1" customWidth="1"/>
    <col min="24" max="24" width="7.25" style="1" customWidth="1"/>
    <col min="25" max="25" width="8.375" style="1" customWidth="1"/>
    <col min="26" max="26" width="5.625" style="1" customWidth="1"/>
    <col min="27" max="16384" width="8.875" style="1"/>
  </cols>
  <sheetData>
    <row r="1" spans="2:26" ht="31.5" customHeight="1">
      <c r="B1" s="1003" t="s">
        <v>354</v>
      </c>
      <c r="C1" s="1003"/>
      <c r="D1" s="1003"/>
      <c r="E1" s="1003"/>
      <c r="F1" s="1003"/>
      <c r="G1" s="1003"/>
      <c r="H1" s="1003"/>
      <c r="I1" s="1003"/>
      <c r="J1" s="5"/>
      <c r="K1" s="1004" t="s">
        <v>818</v>
      </c>
      <c r="L1" s="1004"/>
      <c r="M1" s="1004"/>
      <c r="N1" s="1004"/>
      <c r="O1" s="1004"/>
      <c r="P1" s="1004"/>
      <c r="Q1" s="1004"/>
      <c r="R1" s="1004"/>
      <c r="S1" s="1004"/>
      <c r="T1" s="1004"/>
      <c r="U1" s="1004"/>
      <c r="V1" s="1004"/>
      <c r="W1" s="1004"/>
      <c r="X1" s="1004"/>
      <c r="Y1" s="1004"/>
    </row>
    <row r="2" spans="2:26" ht="33" customHeight="1">
      <c r="B2" s="1005" t="s">
        <v>191</v>
      </c>
      <c r="C2" s="1006"/>
      <c r="D2" s="1006"/>
      <c r="E2" s="1006"/>
      <c r="F2" s="1006"/>
      <c r="G2" s="1006"/>
      <c r="H2" s="1006"/>
      <c r="I2" s="1006"/>
      <c r="J2" s="1006"/>
      <c r="K2" s="1006"/>
      <c r="L2" s="1006"/>
      <c r="M2" s="1006"/>
      <c r="N2" s="1006"/>
      <c r="O2" s="1006"/>
      <c r="P2" s="1006"/>
      <c r="Q2" s="1006"/>
      <c r="R2" s="1006"/>
    </row>
    <row r="3" spans="2:26" ht="55.5" customHeight="1">
      <c r="B3" s="1353" t="s">
        <v>341</v>
      </c>
      <c r="C3" s="1354" t="s">
        <v>114</v>
      </c>
      <c r="D3" s="1354"/>
      <c r="E3" s="1354" t="s">
        <v>133</v>
      </c>
      <c r="F3" s="1354"/>
      <c r="G3" s="1007" t="s">
        <v>192</v>
      </c>
      <c r="H3" s="1008" t="s">
        <v>26</v>
      </c>
      <c r="I3" s="1354" t="s">
        <v>27</v>
      </c>
      <c r="J3" s="1354" t="s">
        <v>115</v>
      </c>
      <c r="K3" s="1354"/>
      <c r="L3" s="1354" t="s">
        <v>28</v>
      </c>
      <c r="M3" s="1354"/>
      <c r="N3" s="1354" t="s">
        <v>116</v>
      </c>
      <c r="O3" s="1354"/>
      <c r="P3" s="1354" t="s">
        <v>134</v>
      </c>
      <c r="Q3" s="1354"/>
      <c r="R3" s="1354" t="s">
        <v>29</v>
      </c>
      <c r="S3" s="1354"/>
      <c r="T3" s="1355" t="s">
        <v>154</v>
      </c>
      <c r="U3" s="1356" t="s">
        <v>342</v>
      </c>
      <c r="V3" s="1357"/>
      <c r="W3" s="1357"/>
      <c r="X3" s="1356" t="s">
        <v>343</v>
      </c>
      <c r="Y3" s="1357"/>
      <c r="Z3" s="1357"/>
    </row>
    <row r="4" spans="2:26" ht="49.5" customHeight="1">
      <c r="B4" s="1353"/>
      <c r="C4" s="85">
        <v>2021</v>
      </c>
      <c r="D4" s="85">
        <v>2022</v>
      </c>
      <c r="E4" s="85">
        <v>2021</v>
      </c>
      <c r="F4" s="85">
        <v>2022</v>
      </c>
      <c r="G4" s="1007"/>
      <c r="H4" s="1008"/>
      <c r="I4" s="1354"/>
      <c r="J4" s="85">
        <v>2021</v>
      </c>
      <c r="K4" s="85">
        <v>2022</v>
      </c>
      <c r="L4" s="85">
        <v>2021</v>
      </c>
      <c r="M4" s="85">
        <v>2022</v>
      </c>
      <c r="N4" s="84" t="s">
        <v>30</v>
      </c>
      <c r="O4" s="84" t="s">
        <v>31</v>
      </c>
      <c r="P4" s="84">
        <v>2020</v>
      </c>
      <c r="Q4" s="84">
        <v>2021</v>
      </c>
      <c r="R4" s="84">
        <v>2020</v>
      </c>
      <c r="S4" s="84">
        <v>2021</v>
      </c>
      <c r="T4" s="1355"/>
      <c r="U4" s="1009" t="s">
        <v>32</v>
      </c>
      <c r="V4" s="1009"/>
      <c r="W4" s="1358" t="s">
        <v>135</v>
      </c>
      <c r="X4" s="949" t="s">
        <v>33</v>
      </c>
      <c r="Y4" s="949"/>
      <c r="Z4" s="1358" t="s">
        <v>135</v>
      </c>
    </row>
    <row r="5" spans="2:26" ht="35.25" customHeight="1">
      <c r="B5" s="198" t="s">
        <v>429</v>
      </c>
      <c r="C5" s="185">
        <v>9</v>
      </c>
      <c r="D5" s="185">
        <v>9</v>
      </c>
      <c r="E5" s="185">
        <v>1</v>
      </c>
      <c r="F5" s="185">
        <v>1</v>
      </c>
      <c r="G5" s="908">
        <v>0</v>
      </c>
      <c r="H5" s="911">
        <v>3</v>
      </c>
      <c r="I5" s="1359" t="s">
        <v>737</v>
      </c>
      <c r="J5" s="1360">
        <v>78</v>
      </c>
      <c r="K5" s="394">
        <v>76.3</v>
      </c>
      <c r="L5" s="395">
        <v>4.4000000000000004</v>
      </c>
      <c r="M5" s="394">
        <v>4.5999999999999996</v>
      </c>
      <c r="N5" s="21">
        <v>0</v>
      </c>
      <c r="O5" s="237" t="s">
        <v>738</v>
      </c>
      <c r="P5" s="396">
        <v>223</v>
      </c>
      <c r="Q5" s="396">
        <v>244</v>
      </c>
      <c r="R5" s="396">
        <v>80</v>
      </c>
      <c r="S5" s="396">
        <v>84</v>
      </c>
      <c r="T5" s="246">
        <v>2</v>
      </c>
      <c r="U5" s="1361">
        <v>702</v>
      </c>
      <c r="V5" s="397">
        <v>60379</v>
      </c>
      <c r="W5" s="1362">
        <v>1.1599999999999999E-2</v>
      </c>
      <c r="X5" s="1363">
        <v>891</v>
      </c>
      <c r="Y5" s="398">
        <v>139712</v>
      </c>
      <c r="Z5" s="1362">
        <v>6.4000000000000003E-3</v>
      </c>
    </row>
    <row r="6" spans="2:26" s="17" customFormat="1" ht="23.45" customHeight="1">
      <c r="B6" s="578" t="s">
        <v>431</v>
      </c>
      <c r="C6" s="1364">
        <v>3</v>
      </c>
      <c r="D6" s="1364">
        <v>3</v>
      </c>
      <c r="E6" s="1364">
        <v>1</v>
      </c>
      <c r="F6" s="1364">
        <v>1</v>
      </c>
      <c r="G6" s="906">
        <v>0</v>
      </c>
      <c r="H6" s="906">
        <v>1</v>
      </c>
      <c r="I6" s="604" t="s">
        <v>738</v>
      </c>
      <c r="J6" s="1365">
        <v>42.3</v>
      </c>
      <c r="K6" s="1366">
        <v>40.299999999999997</v>
      </c>
      <c r="L6" s="1367">
        <v>0</v>
      </c>
      <c r="M6" s="1366">
        <v>1</v>
      </c>
      <c r="N6" s="83">
        <v>0</v>
      </c>
      <c r="O6" s="83" t="s">
        <v>494</v>
      </c>
      <c r="P6" s="1368">
        <v>56</v>
      </c>
      <c r="Q6" s="1368">
        <v>77</v>
      </c>
      <c r="R6" s="1368">
        <v>33</v>
      </c>
      <c r="S6" s="1368">
        <v>26</v>
      </c>
      <c r="T6" s="593">
        <v>0</v>
      </c>
      <c r="U6" s="1369">
        <v>121</v>
      </c>
      <c r="V6" s="1370">
        <v>17229</v>
      </c>
      <c r="W6" s="1371">
        <v>7.0230425445469849E-3</v>
      </c>
      <c r="X6" s="1370">
        <v>150</v>
      </c>
      <c r="Y6" s="1369">
        <v>42791</v>
      </c>
      <c r="Z6" s="1371">
        <v>3.5054100161248862E-3</v>
      </c>
    </row>
    <row r="7" spans="2:26" s="17" customFormat="1" ht="28.9" customHeight="1">
      <c r="B7" s="198" t="s">
        <v>433</v>
      </c>
      <c r="C7" s="185">
        <v>23</v>
      </c>
      <c r="D7" s="185">
        <v>24</v>
      </c>
      <c r="E7" s="185">
        <v>4</v>
      </c>
      <c r="F7" s="185">
        <v>4</v>
      </c>
      <c r="G7" s="191">
        <v>2</v>
      </c>
      <c r="H7" s="412">
        <v>9</v>
      </c>
      <c r="I7" s="1372" t="s">
        <v>392</v>
      </c>
      <c r="J7" s="1373">
        <v>132</v>
      </c>
      <c r="K7" s="1373">
        <v>127</v>
      </c>
      <c r="L7" s="395">
        <v>8.5</v>
      </c>
      <c r="M7" s="394">
        <v>7.2</v>
      </c>
      <c r="N7" s="21" t="s">
        <v>393</v>
      </c>
      <c r="O7" s="21" t="s">
        <v>394</v>
      </c>
      <c r="P7" s="396">
        <v>1965</v>
      </c>
      <c r="Q7" s="396">
        <v>1413</v>
      </c>
      <c r="R7" s="396">
        <v>593</v>
      </c>
      <c r="S7" s="396">
        <v>504</v>
      </c>
      <c r="T7" s="233" t="s">
        <v>393</v>
      </c>
      <c r="U7" s="413">
        <v>3068</v>
      </c>
      <c r="V7" s="397">
        <v>134061</v>
      </c>
      <c r="W7" s="1374">
        <v>2.2800000000000001E-2</v>
      </c>
      <c r="X7" s="397">
        <v>3975</v>
      </c>
      <c r="Y7" s="413">
        <v>303818</v>
      </c>
      <c r="Z7" s="1374">
        <v>1.2999999999999999E-2</v>
      </c>
    </row>
    <row r="8" spans="2:26" s="17" customFormat="1" ht="28.9" customHeight="1">
      <c r="B8" s="198" t="s">
        <v>437</v>
      </c>
      <c r="C8" s="185">
        <v>12</v>
      </c>
      <c r="D8" s="185">
        <v>13</v>
      </c>
      <c r="E8" s="185">
        <v>5</v>
      </c>
      <c r="F8" s="185">
        <v>4</v>
      </c>
      <c r="G8" s="908">
        <v>0</v>
      </c>
      <c r="H8" s="911">
        <v>2</v>
      </c>
      <c r="I8" s="1372" t="s">
        <v>492</v>
      </c>
      <c r="J8" s="1360">
        <v>74.2</v>
      </c>
      <c r="K8" s="394">
        <v>70.099999999999994</v>
      </c>
      <c r="L8" s="395">
        <v>3.8</v>
      </c>
      <c r="M8" s="394">
        <v>3.4</v>
      </c>
      <c r="N8" s="21"/>
      <c r="O8" s="21"/>
      <c r="P8" s="396">
        <v>269</v>
      </c>
      <c r="Q8" s="396">
        <v>275</v>
      </c>
      <c r="R8" s="396">
        <v>189</v>
      </c>
      <c r="S8" s="396">
        <v>190</v>
      </c>
      <c r="T8" s="246">
        <v>25</v>
      </c>
      <c r="U8" s="1361">
        <v>908</v>
      </c>
      <c r="V8" s="397">
        <v>87692</v>
      </c>
      <c r="W8" s="1362">
        <v>1.01E-2</v>
      </c>
      <c r="X8" s="1363">
        <v>1088</v>
      </c>
      <c r="Y8" s="398">
        <v>196919</v>
      </c>
      <c r="Z8" s="1362">
        <v>5.4999999999999997E-3</v>
      </c>
    </row>
    <row r="9" spans="2:26" s="17" customFormat="1" ht="28.9" customHeight="1">
      <c r="B9" s="198" t="s">
        <v>438</v>
      </c>
      <c r="C9" s="185">
        <v>2.5</v>
      </c>
      <c r="D9" s="185">
        <v>2.5</v>
      </c>
      <c r="E9" s="185">
        <v>1</v>
      </c>
      <c r="F9" s="185">
        <v>1</v>
      </c>
      <c r="G9" s="908">
        <v>0</v>
      </c>
      <c r="H9" s="911">
        <v>1</v>
      </c>
      <c r="I9" s="1372" t="s">
        <v>511</v>
      </c>
      <c r="J9" s="1360">
        <v>62</v>
      </c>
      <c r="K9" s="394">
        <v>60.8</v>
      </c>
      <c r="L9" s="395">
        <v>0.8</v>
      </c>
      <c r="M9" s="394">
        <v>2</v>
      </c>
      <c r="N9" s="21">
        <v>0</v>
      </c>
      <c r="O9" s="21"/>
      <c r="P9" s="396">
        <v>117</v>
      </c>
      <c r="Q9" s="396">
        <v>79</v>
      </c>
      <c r="R9" s="396">
        <v>20</v>
      </c>
      <c r="S9" s="396">
        <v>21</v>
      </c>
      <c r="T9" s="246">
        <v>0</v>
      </c>
      <c r="U9" s="1361">
        <v>152</v>
      </c>
      <c r="V9" s="397">
        <v>21946</v>
      </c>
      <c r="W9" s="1362">
        <v>6.8999999999999999E-3</v>
      </c>
      <c r="X9" s="1363">
        <v>184</v>
      </c>
      <c r="Y9" s="398">
        <v>49463</v>
      </c>
      <c r="Z9" s="1362">
        <v>3.7000000000000002E-3</v>
      </c>
    </row>
    <row r="10" spans="2:26" s="17" customFormat="1" ht="39.6" customHeight="1">
      <c r="B10" s="198" t="s">
        <v>439</v>
      </c>
      <c r="C10" s="185">
        <v>29</v>
      </c>
      <c r="D10" s="185">
        <v>30</v>
      </c>
      <c r="E10" s="185">
        <v>4</v>
      </c>
      <c r="F10" s="185">
        <v>4</v>
      </c>
      <c r="G10" s="908">
        <v>0</v>
      </c>
      <c r="H10" s="911">
        <v>8</v>
      </c>
      <c r="I10" s="1372" t="s">
        <v>529</v>
      </c>
      <c r="J10" s="1360">
        <v>81.66</v>
      </c>
      <c r="K10" s="394">
        <v>79.23</v>
      </c>
      <c r="L10" s="399">
        <v>1.51</v>
      </c>
      <c r="M10" s="1375">
        <v>1.76</v>
      </c>
      <c r="N10" s="21">
        <v>0</v>
      </c>
      <c r="O10" s="21"/>
      <c r="P10" s="396">
        <v>797</v>
      </c>
      <c r="Q10" s="396">
        <v>767</v>
      </c>
      <c r="R10" s="396">
        <v>378</v>
      </c>
      <c r="S10" s="396">
        <v>327</v>
      </c>
      <c r="T10" s="246" t="s">
        <v>530</v>
      </c>
      <c r="U10" s="1361">
        <v>2377</v>
      </c>
      <c r="V10" s="397">
        <v>126804</v>
      </c>
      <c r="W10" s="1362">
        <v>1.8745465442730515E-2</v>
      </c>
      <c r="X10" s="1363">
        <v>2959</v>
      </c>
      <c r="Y10" s="398">
        <v>272875</v>
      </c>
      <c r="Z10" s="1362">
        <v>1.0843792945487861E-2</v>
      </c>
    </row>
    <row r="11" spans="2:26" s="17" customFormat="1" ht="28.9" customHeight="1">
      <c r="B11" s="198" t="s">
        <v>440</v>
      </c>
      <c r="C11" s="400">
        <v>8</v>
      </c>
      <c r="D11" s="400">
        <v>8</v>
      </c>
      <c r="E11" s="400">
        <v>2</v>
      </c>
      <c r="F11" s="400">
        <v>2</v>
      </c>
      <c r="G11" s="401">
        <v>0</v>
      </c>
      <c r="H11" s="401">
        <v>2</v>
      </c>
      <c r="I11" s="324" t="s">
        <v>750</v>
      </c>
      <c r="J11" s="1376">
        <v>68.099999999999994</v>
      </c>
      <c r="K11" s="402">
        <v>68.8</v>
      </c>
      <c r="L11" s="403">
        <v>45</v>
      </c>
      <c r="M11" s="402">
        <v>50</v>
      </c>
      <c r="N11" s="311" t="s">
        <v>450</v>
      </c>
      <c r="O11" s="311" t="s">
        <v>450</v>
      </c>
      <c r="P11" s="404">
        <v>223</v>
      </c>
      <c r="Q11" s="404">
        <v>275</v>
      </c>
      <c r="R11" s="404">
        <v>56</v>
      </c>
      <c r="S11" s="404">
        <v>81</v>
      </c>
      <c r="T11" s="1377">
        <v>10</v>
      </c>
      <c r="U11" s="1378">
        <v>545</v>
      </c>
      <c r="V11" s="405">
        <v>36214</v>
      </c>
      <c r="W11" s="1379">
        <v>1.55E-2</v>
      </c>
      <c r="X11" s="1380">
        <v>675</v>
      </c>
      <c r="Y11" s="406">
        <v>88766</v>
      </c>
      <c r="Z11" s="1379">
        <v>7.6E-3</v>
      </c>
    </row>
    <row r="12" spans="2:26" s="17" customFormat="1" ht="28.9" customHeight="1">
      <c r="B12" s="198" t="s">
        <v>441</v>
      </c>
      <c r="C12" s="185">
        <v>5</v>
      </c>
      <c r="D12" s="185">
        <v>5</v>
      </c>
      <c r="E12" s="185">
        <v>1</v>
      </c>
      <c r="F12" s="185">
        <v>1</v>
      </c>
      <c r="G12" s="908">
        <v>0</v>
      </c>
      <c r="H12" s="911">
        <v>4</v>
      </c>
      <c r="I12" s="1372" t="s">
        <v>549</v>
      </c>
      <c r="J12" s="1360">
        <v>79</v>
      </c>
      <c r="K12" s="394">
        <v>77</v>
      </c>
      <c r="L12" s="395">
        <v>11</v>
      </c>
      <c r="M12" s="394">
        <v>7</v>
      </c>
      <c r="N12" s="21">
        <v>0</v>
      </c>
      <c r="O12" s="21"/>
      <c r="P12" s="396">
        <v>303</v>
      </c>
      <c r="Q12" s="396">
        <v>245</v>
      </c>
      <c r="R12" s="396">
        <v>71</v>
      </c>
      <c r="S12" s="396">
        <v>48</v>
      </c>
      <c r="T12" s="246">
        <v>1</v>
      </c>
      <c r="U12" s="1361">
        <v>385</v>
      </c>
      <c r="V12" s="397">
        <v>34651</v>
      </c>
      <c r="W12" s="1362">
        <v>1.11E-2</v>
      </c>
      <c r="X12" s="1363">
        <v>491</v>
      </c>
      <c r="Y12" s="398">
        <v>76462</v>
      </c>
      <c r="Z12" s="1362">
        <v>6.4000000000000003E-3</v>
      </c>
    </row>
    <row r="13" spans="2:26" s="17" customFormat="1" ht="28.9" customHeight="1">
      <c r="B13" s="198" t="s">
        <v>442</v>
      </c>
      <c r="C13" s="185">
        <v>23</v>
      </c>
      <c r="D13" s="185">
        <v>22</v>
      </c>
      <c r="E13" s="185">
        <v>4</v>
      </c>
      <c r="F13" s="185">
        <v>4</v>
      </c>
      <c r="G13" s="908">
        <v>0</v>
      </c>
      <c r="H13" s="911">
        <v>0</v>
      </c>
      <c r="I13" s="1359"/>
      <c r="J13" s="1360">
        <f>1745/23</f>
        <v>75.869565217391298</v>
      </c>
      <c r="K13" s="394">
        <f>1753/22</f>
        <v>79.681818181818187</v>
      </c>
      <c r="L13" s="395">
        <f>22+5+12</f>
        <v>39</v>
      </c>
      <c r="M13" s="394">
        <f>20+5+10</f>
        <v>35</v>
      </c>
      <c r="N13" s="21"/>
      <c r="O13" s="21" t="s">
        <v>474</v>
      </c>
      <c r="P13" s="396">
        <v>366</v>
      </c>
      <c r="Q13" s="396">
        <v>514</v>
      </c>
      <c r="R13" s="396">
        <v>162</v>
      </c>
      <c r="S13" s="396">
        <v>192</v>
      </c>
      <c r="T13" s="246">
        <v>65</v>
      </c>
      <c r="U13" s="1361">
        <v>1753</v>
      </c>
      <c r="V13" s="397">
        <v>74183</v>
      </c>
      <c r="W13" s="1362">
        <v>2.3599999999999999E-2</v>
      </c>
      <c r="X13" s="1363">
        <v>2157</v>
      </c>
      <c r="Y13" s="398">
        <v>159231</v>
      </c>
      <c r="Z13" s="1362">
        <v>1.35E-2</v>
      </c>
    </row>
    <row r="14" spans="2:26" s="17" customFormat="1" ht="28.9" customHeight="1">
      <c r="B14" s="198" t="s">
        <v>443</v>
      </c>
      <c r="C14" s="185">
        <v>1</v>
      </c>
      <c r="D14" s="185">
        <v>2</v>
      </c>
      <c r="E14" s="185">
        <v>1</v>
      </c>
      <c r="F14" s="185">
        <v>1</v>
      </c>
      <c r="G14" s="908">
        <v>0</v>
      </c>
      <c r="H14" s="911">
        <v>0</v>
      </c>
      <c r="I14" s="1359"/>
      <c r="J14" s="1360">
        <v>25</v>
      </c>
      <c r="K14" s="394">
        <v>26</v>
      </c>
      <c r="L14" s="395">
        <v>0</v>
      </c>
      <c r="M14" s="394">
        <v>0</v>
      </c>
      <c r="N14" s="21">
        <v>0</v>
      </c>
      <c r="O14" s="21" t="s">
        <v>411</v>
      </c>
      <c r="P14" s="396">
        <v>15</v>
      </c>
      <c r="Q14" s="396">
        <v>14</v>
      </c>
      <c r="R14" s="396">
        <v>5</v>
      </c>
      <c r="S14" s="396">
        <v>4</v>
      </c>
      <c r="T14" s="246">
        <v>0</v>
      </c>
      <c r="U14" s="1361">
        <v>26</v>
      </c>
      <c r="V14" s="397">
        <v>5686</v>
      </c>
      <c r="W14" s="1362">
        <v>5.0000000000000001E-3</v>
      </c>
      <c r="X14" s="1363">
        <v>34</v>
      </c>
      <c r="Y14" s="398">
        <v>14055</v>
      </c>
      <c r="Z14" s="1362">
        <v>2.0000000000000001E-4</v>
      </c>
    </row>
    <row r="15" spans="2:26" s="17" customFormat="1" ht="33.6" customHeight="1">
      <c r="B15" s="198" t="s">
        <v>447</v>
      </c>
      <c r="C15" s="407">
        <v>10</v>
      </c>
      <c r="D15" s="407">
        <v>9</v>
      </c>
      <c r="E15" s="407">
        <v>2</v>
      </c>
      <c r="F15" s="407">
        <v>2</v>
      </c>
      <c r="G15" s="408">
        <v>0</v>
      </c>
      <c r="H15" s="408">
        <v>3</v>
      </c>
      <c r="I15" s="1381" t="s">
        <v>598</v>
      </c>
      <c r="J15" s="1382">
        <v>92</v>
      </c>
      <c r="K15" s="409">
        <v>92.8</v>
      </c>
      <c r="L15" s="410">
        <v>1</v>
      </c>
      <c r="M15" s="409">
        <v>1</v>
      </c>
      <c r="N15" s="407">
        <v>1</v>
      </c>
      <c r="O15" s="408" t="s">
        <v>599</v>
      </c>
      <c r="P15" s="411">
        <v>415</v>
      </c>
      <c r="Q15" s="411">
        <v>362</v>
      </c>
      <c r="R15" s="411">
        <v>114</v>
      </c>
      <c r="S15" s="411">
        <v>89</v>
      </c>
      <c r="T15" s="1383">
        <v>8</v>
      </c>
      <c r="U15" s="1384">
        <v>835</v>
      </c>
      <c r="V15" s="1385">
        <v>55906</v>
      </c>
      <c r="W15" s="1386">
        <v>1.6E-2</v>
      </c>
      <c r="X15" s="1387">
        <v>1032</v>
      </c>
      <c r="Y15" s="1388">
        <v>122590</v>
      </c>
      <c r="Z15" s="1386">
        <f>X15/Y15</f>
        <v>8.4183049188351414E-3</v>
      </c>
    </row>
    <row r="16" spans="2:26" s="17" customFormat="1" ht="28.9" customHeight="1">
      <c r="B16" s="198" t="s">
        <v>446</v>
      </c>
      <c r="C16" s="185">
        <v>2</v>
      </c>
      <c r="D16" s="185">
        <v>2</v>
      </c>
      <c r="E16" s="185">
        <v>1</v>
      </c>
      <c r="F16" s="185">
        <v>1</v>
      </c>
      <c r="G16" s="191">
        <v>0</v>
      </c>
      <c r="H16" s="412">
        <v>1</v>
      </c>
      <c r="I16" s="1372" t="s">
        <v>629</v>
      </c>
      <c r="J16" s="1360">
        <v>50</v>
      </c>
      <c r="K16" s="394">
        <v>49.5</v>
      </c>
      <c r="L16" s="395">
        <v>6.3</v>
      </c>
      <c r="M16" s="394">
        <v>6</v>
      </c>
      <c r="N16" s="21">
        <v>0</v>
      </c>
      <c r="O16" s="21"/>
      <c r="P16" s="396">
        <v>29</v>
      </c>
      <c r="Q16" s="396">
        <v>27</v>
      </c>
      <c r="R16" s="396">
        <v>26</v>
      </c>
      <c r="S16" s="396">
        <v>26</v>
      </c>
      <c r="T16" s="233">
        <v>1</v>
      </c>
      <c r="U16" s="413">
        <v>106</v>
      </c>
      <c r="V16" s="397">
        <v>8258</v>
      </c>
      <c r="W16" s="1374">
        <v>1E-4</v>
      </c>
      <c r="X16" s="397">
        <v>117</v>
      </c>
      <c r="Y16" s="413">
        <v>17437</v>
      </c>
      <c r="Z16" s="1389">
        <v>6.0000000000000002E-5</v>
      </c>
    </row>
    <row r="17" spans="2:26" s="17" customFormat="1" ht="28.9" customHeight="1">
      <c r="B17" s="198" t="s">
        <v>448</v>
      </c>
      <c r="C17" s="185">
        <v>7</v>
      </c>
      <c r="D17" s="185">
        <v>7</v>
      </c>
      <c r="E17" s="185">
        <v>1</v>
      </c>
      <c r="F17" s="185">
        <v>1</v>
      </c>
      <c r="G17" s="908">
        <v>0</v>
      </c>
      <c r="H17" s="911">
        <v>4</v>
      </c>
      <c r="I17" s="1372" t="s">
        <v>643</v>
      </c>
      <c r="J17" s="1360">
        <v>67</v>
      </c>
      <c r="K17" s="394">
        <v>56.14</v>
      </c>
      <c r="L17" s="395">
        <v>3</v>
      </c>
      <c r="M17" s="394">
        <v>6</v>
      </c>
      <c r="N17" s="21" t="s">
        <v>513</v>
      </c>
      <c r="O17" s="21" t="s">
        <v>513</v>
      </c>
      <c r="P17" s="396">
        <v>271</v>
      </c>
      <c r="Q17" s="396">
        <v>207</v>
      </c>
      <c r="R17" s="396">
        <v>49</v>
      </c>
      <c r="S17" s="396">
        <v>42</v>
      </c>
      <c r="T17" s="246">
        <v>5</v>
      </c>
      <c r="U17" s="1361">
        <v>402</v>
      </c>
      <c r="V17" s="397">
        <v>22592</v>
      </c>
      <c r="W17" s="1362">
        <v>1.78E-2</v>
      </c>
      <c r="X17" s="1363">
        <v>497</v>
      </c>
      <c r="Y17" s="398">
        <v>46904</v>
      </c>
      <c r="Z17" s="1362">
        <v>1.06E-2</v>
      </c>
    </row>
    <row r="18" spans="2:26" s="17" customFormat="1" ht="28.9" customHeight="1">
      <c r="B18" s="198" t="s">
        <v>423</v>
      </c>
      <c r="C18" s="185">
        <v>3</v>
      </c>
      <c r="D18" s="185">
        <v>3</v>
      </c>
      <c r="E18" s="185">
        <v>1</v>
      </c>
      <c r="F18" s="185">
        <v>1</v>
      </c>
      <c r="G18" s="908">
        <v>0</v>
      </c>
      <c r="H18" s="911">
        <v>0</v>
      </c>
      <c r="I18" s="1359"/>
      <c r="J18" s="1360">
        <v>56</v>
      </c>
      <c r="K18" s="394">
        <v>57.6</v>
      </c>
      <c r="L18" s="395">
        <v>16</v>
      </c>
      <c r="M18" s="394">
        <v>15</v>
      </c>
      <c r="N18" s="21">
        <v>0</v>
      </c>
      <c r="O18" s="21"/>
      <c r="P18" s="396">
        <v>37</v>
      </c>
      <c r="Q18" s="396">
        <v>44</v>
      </c>
      <c r="R18" s="396">
        <v>16</v>
      </c>
      <c r="S18" s="396">
        <v>24</v>
      </c>
      <c r="T18" s="246">
        <v>0</v>
      </c>
      <c r="U18" s="1361">
        <v>176</v>
      </c>
      <c r="V18" s="397">
        <v>9075</v>
      </c>
      <c r="W18" s="1362">
        <v>1.9300000000000001E-2</v>
      </c>
      <c r="X18" s="1363">
        <v>196</v>
      </c>
      <c r="Y18" s="398">
        <v>16603</v>
      </c>
      <c r="Z18" s="1362">
        <v>1.18E-2</v>
      </c>
    </row>
    <row r="19" spans="2:26" s="17" customFormat="1" ht="28.9" customHeight="1">
      <c r="B19" s="198" t="s">
        <v>425</v>
      </c>
      <c r="C19" s="185">
        <v>3</v>
      </c>
      <c r="D19" s="185">
        <v>2</v>
      </c>
      <c r="E19" s="185">
        <v>1</v>
      </c>
      <c r="F19" s="185">
        <v>1</v>
      </c>
      <c r="G19" s="908">
        <v>0</v>
      </c>
      <c r="H19" s="911">
        <v>1</v>
      </c>
      <c r="I19" s="1359" t="s">
        <v>715</v>
      </c>
      <c r="J19" s="1360">
        <v>57.666666666666664</v>
      </c>
      <c r="K19" s="394">
        <v>83.5</v>
      </c>
      <c r="L19" s="395">
        <v>6</v>
      </c>
      <c r="M19" s="394">
        <v>9</v>
      </c>
      <c r="N19" s="21"/>
      <c r="O19" s="21"/>
      <c r="P19" s="396">
        <v>38</v>
      </c>
      <c r="Q19" s="396">
        <v>31</v>
      </c>
      <c r="R19" s="396">
        <v>15</v>
      </c>
      <c r="S19" s="396">
        <v>2</v>
      </c>
      <c r="T19" s="246">
        <v>0</v>
      </c>
      <c r="U19" s="1361">
        <v>166</v>
      </c>
      <c r="V19" s="397">
        <v>8566</v>
      </c>
      <c r="W19" s="1362">
        <f>U19/V19</f>
        <v>1.9378939995330375E-2</v>
      </c>
      <c r="X19" s="1363">
        <v>188</v>
      </c>
      <c r="Y19" s="398">
        <v>15877</v>
      </c>
      <c r="Z19" s="1362">
        <f>X19/Y19</f>
        <v>1.1841027901996599E-2</v>
      </c>
    </row>
    <row r="20" spans="2:26" s="1273" customFormat="1" ht="28.9" customHeight="1">
      <c r="B20" s="198" t="s">
        <v>428</v>
      </c>
      <c r="C20" s="1390">
        <v>17</v>
      </c>
      <c r="D20" s="1390">
        <v>17</v>
      </c>
      <c r="E20" s="1390">
        <v>4</v>
      </c>
      <c r="F20" s="1390">
        <v>4</v>
      </c>
      <c r="G20" s="1391">
        <v>0</v>
      </c>
      <c r="H20" s="1392">
        <v>3</v>
      </c>
      <c r="I20" s="1359" t="s">
        <v>935</v>
      </c>
      <c r="J20" s="1393">
        <v>53.6</v>
      </c>
      <c r="K20" s="1394">
        <v>55.2</v>
      </c>
      <c r="L20" s="1395">
        <v>4.5</v>
      </c>
      <c r="M20" s="1394">
        <v>4.5</v>
      </c>
      <c r="N20" s="562">
        <v>0</v>
      </c>
      <c r="O20" s="562"/>
      <c r="P20" s="1396">
        <v>199</v>
      </c>
      <c r="Q20" s="1396">
        <v>222</v>
      </c>
      <c r="R20" s="1396">
        <v>123</v>
      </c>
      <c r="S20" s="1396">
        <v>147</v>
      </c>
      <c r="T20" s="1397" t="s">
        <v>936</v>
      </c>
      <c r="U20" s="1398">
        <v>939</v>
      </c>
      <c r="V20" s="1399">
        <v>81410</v>
      </c>
      <c r="W20" s="1400">
        <v>1.15E-2</v>
      </c>
      <c r="X20" s="1401">
        <v>1126</v>
      </c>
      <c r="Y20" s="1402">
        <v>204402</v>
      </c>
      <c r="Z20" s="1400">
        <v>5.4999999999999997E-3</v>
      </c>
    </row>
    <row r="21" spans="2:26" s="1275" customFormat="1" ht="18.75" customHeight="1">
      <c r="B21" s="1403" t="s">
        <v>805</v>
      </c>
      <c r="C21" s="1274">
        <f>SUM(C5:C20)</f>
        <v>157.5</v>
      </c>
      <c r="D21" s="1274">
        <f t="shared" ref="D21:Y21" si="0">SUM(D5:D20)</f>
        <v>158.5</v>
      </c>
      <c r="E21" s="1274">
        <f t="shared" si="0"/>
        <v>34</v>
      </c>
      <c r="F21" s="1274">
        <f t="shared" si="0"/>
        <v>33</v>
      </c>
      <c r="G21" s="1274">
        <f t="shared" si="0"/>
        <v>2</v>
      </c>
      <c r="H21" s="1274">
        <f t="shared" si="0"/>
        <v>42</v>
      </c>
      <c r="I21" s="1274"/>
      <c r="J21" s="1274">
        <f t="shared" si="0"/>
        <v>1094.3962318840579</v>
      </c>
      <c r="K21" s="1274">
        <f t="shared" si="0"/>
        <v>1099.9518181818182</v>
      </c>
      <c r="L21" s="1274">
        <f t="shared" si="0"/>
        <v>150.81</v>
      </c>
      <c r="M21" s="1274">
        <f t="shared" si="0"/>
        <v>153.46</v>
      </c>
      <c r="N21" s="1274">
        <f t="shared" si="0"/>
        <v>1</v>
      </c>
      <c r="O21" s="1274">
        <f t="shared" si="0"/>
        <v>0</v>
      </c>
      <c r="P21" s="1274">
        <f t="shared" si="0"/>
        <v>5323</v>
      </c>
      <c r="Q21" s="1274">
        <f t="shared" si="0"/>
        <v>4796</v>
      </c>
      <c r="R21" s="1274">
        <f t="shared" si="0"/>
        <v>1930</v>
      </c>
      <c r="S21" s="1274">
        <f t="shared" si="0"/>
        <v>1807</v>
      </c>
      <c r="T21" s="1274">
        <f t="shared" si="0"/>
        <v>117</v>
      </c>
      <c r="U21" s="1274">
        <f t="shared" si="0"/>
        <v>12661</v>
      </c>
      <c r="V21" s="1274">
        <f t="shared" si="0"/>
        <v>784652</v>
      </c>
      <c r="W21" s="1274"/>
      <c r="X21" s="1274">
        <f t="shared" si="0"/>
        <v>15760</v>
      </c>
      <c r="Y21" s="1274">
        <f t="shared" si="0"/>
        <v>1767905</v>
      </c>
      <c r="Z21" s="185"/>
    </row>
    <row r="22" spans="2:26">
      <c r="M22" s="7" t="s">
        <v>810</v>
      </c>
      <c r="U22" s="46"/>
      <c r="V22" s="46"/>
      <c r="W22" s="47"/>
      <c r="X22" s="48"/>
      <c r="Y22" s="49"/>
      <c r="Z22" s="50"/>
    </row>
  </sheetData>
  <mergeCells count="19">
    <mergeCell ref="X4:Y4"/>
    <mergeCell ref="U3:W3"/>
    <mergeCell ref="X3:Z3"/>
    <mergeCell ref="B1:I1"/>
    <mergeCell ref="K1:Y1"/>
    <mergeCell ref="B2:R2"/>
    <mergeCell ref="P3:Q3"/>
    <mergeCell ref="R3:S3"/>
    <mergeCell ref="T3:T4"/>
    <mergeCell ref="B3:B4"/>
    <mergeCell ref="C3:D3"/>
    <mergeCell ref="E3:F3"/>
    <mergeCell ref="G3:G4"/>
    <mergeCell ref="H3:H4"/>
    <mergeCell ref="I3:I4"/>
    <mergeCell ref="J3:K3"/>
    <mergeCell ref="L3:M3"/>
    <mergeCell ref="N3:O3"/>
    <mergeCell ref="U4:V4"/>
  </mergeCells>
  <phoneticPr fontId="3"/>
  <pageMargins left="0.55118110236220474" right="0.51181102362204722" top="0.47244094488188981" bottom="0.35433070866141736" header="0.39370078740157483" footer="0.31496062992125984"/>
  <pageSetup paperSize="9" scale="83"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U44"/>
  <sheetViews>
    <sheetView topLeftCell="A7" workbookViewId="0">
      <selection activeCell="R37" sqref="R37"/>
    </sheetView>
  </sheetViews>
  <sheetFormatPr defaultColWidth="8.875" defaultRowHeight="13.5"/>
  <cols>
    <col min="1" max="1" width="2.625" style="45" customWidth="1"/>
    <col min="2" max="2" width="11.625" style="1" customWidth="1"/>
    <col min="3" max="3" width="8.625" style="1" customWidth="1"/>
    <col min="4" max="4" width="8.625" style="20" customWidth="1"/>
    <col min="5" max="5" width="6.25" style="1" customWidth="1"/>
    <col min="6" max="9" width="8.625" style="1" customWidth="1"/>
    <col min="10" max="10" width="8.625" style="20" customWidth="1"/>
    <col min="11" max="11" width="10.25" style="1" customWidth="1"/>
    <col min="12" max="12" width="9.75" style="20" customWidth="1"/>
    <col min="13" max="16" width="8.625" style="1" customWidth="1"/>
    <col min="17" max="16384" width="8.875" style="1"/>
  </cols>
  <sheetData>
    <row r="1" spans="1:16" ht="21" customHeight="1">
      <c r="B1" s="1003" t="s">
        <v>355</v>
      </c>
      <c r="C1" s="1003"/>
      <c r="D1" s="1003"/>
      <c r="E1" s="1003"/>
      <c r="F1" s="1003"/>
      <c r="G1" s="1003"/>
      <c r="H1" s="1020" t="s">
        <v>821</v>
      </c>
      <c r="I1" s="1020"/>
      <c r="J1" s="1020"/>
      <c r="K1" s="1020"/>
      <c r="L1" s="1020"/>
      <c r="M1" s="1020"/>
      <c r="N1" s="1020"/>
      <c r="O1" s="1020"/>
      <c r="P1" s="5"/>
    </row>
    <row r="2" spans="1:16" ht="18" customHeight="1">
      <c r="B2" s="1018" t="s">
        <v>193</v>
      </c>
      <c r="C2" s="1019"/>
      <c r="D2" s="1019"/>
      <c r="E2" s="1019"/>
      <c r="F2" s="1019"/>
      <c r="G2" s="1019"/>
      <c r="H2" s="1019"/>
      <c r="I2" s="1019"/>
      <c r="J2" s="1019"/>
      <c r="K2" s="1019"/>
      <c r="L2" s="1019"/>
      <c r="M2" s="1019"/>
      <c r="N2" s="5"/>
      <c r="O2" s="5"/>
      <c r="P2" s="5"/>
    </row>
    <row r="3" spans="1:16" ht="8.25" customHeight="1" thickBot="1">
      <c r="B3" s="74"/>
      <c r="C3" s="74"/>
      <c r="D3" s="74"/>
      <c r="E3" s="74"/>
      <c r="F3" s="74"/>
      <c r="G3" s="74"/>
      <c r="H3" s="5"/>
      <c r="I3" s="5"/>
      <c r="J3" s="5"/>
      <c r="K3" s="5"/>
      <c r="L3" s="5"/>
      <c r="M3" s="5"/>
      <c r="N3" s="5"/>
      <c r="O3" s="5"/>
      <c r="P3" s="5"/>
    </row>
    <row r="4" spans="1:16" ht="17.100000000000001" customHeight="1">
      <c r="B4" s="1010" t="s">
        <v>4</v>
      </c>
      <c r="C4" s="1012" t="s">
        <v>373</v>
      </c>
      <c r="D4" s="1012"/>
      <c r="E4" s="1012"/>
      <c r="F4" s="1012"/>
      <c r="G4" s="1012"/>
      <c r="H4" s="1012"/>
      <c r="I4" s="1012"/>
      <c r="J4" s="1012"/>
      <c r="K4" s="1012"/>
      <c r="L4" s="1012"/>
      <c r="M4" s="1012"/>
      <c r="N4" s="1012"/>
      <c r="O4" s="1012"/>
      <c r="P4" s="1013"/>
    </row>
    <row r="5" spans="1:16" ht="17.100000000000001" customHeight="1">
      <c r="B5" s="1011"/>
      <c r="C5" s="1014" t="s">
        <v>13</v>
      </c>
      <c r="D5" s="1014"/>
      <c r="E5" s="1015" t="s">
        <v>9</v>
      </c>
      <c r="F5" s="1015"/>
      <c r="G5" s="1016" t="s">
        <v>14</v>
      </c>
      <c r="H5" s="1016"/>
      <c r="I5" s="1016" t="s">
        <v>10</v>
      </c>
      <c r="J5" s="1016"/>
      <c r="K5" s="1016" t="s">
        <v>15</v>
      </c>
      <c r="L5" s="1016"/>
      <c r="M5" s="1016" t="s">
        <v>16</v>
      </c>
      <c r="N5" s="1016"/>
      <c r="O5" s="1016" t="s">
        <v>11</v>
      </c>
      <c r="P5" s="1017"/>
    </row>
    <row r="6" spans="1:16" ht="17.100000000000001" customHeight="1">
      <c r="B6" s="1011"/>
      <c r="C6" s="1014"/>
      <c r="D6" s="1014"/>
      <c r="E6" s="1015"/>
      <c r="F6" s="1015"/>
      <c r="G6" s="1016"/>
      <c r="H6" s="1016"/>
      <c r="I6" s="1016"/>
      <c r="J6" s="1016"/>
      <c r="K6" s="1016"/>
      <c r="L6" s="1016"/>
      <c r="M6" s="1016"/>
      <c r="N6" s="1016"/>
      <c r="O6" s="1016"/>
      <c r="P6" s="1017"/>
    </row>
    <row r="7" spans="1:16" ht="17.100000000000001" customHeight="1">
      <c r="B7" s="1011"/>
      <c r="C7" s="77">
        <v>2020</v>
      </c>
      <c r="D7" s="77">
        <v>2021</v>
      </c>
      <c r="E7" s="77">
        <v>2020</v>
      </c>
      <c r="F7" s="77">
        <v>2021</v>
      </c>
      <c r="G7" s="77">
        <v>2020</v>
      </c>
      <c r="H7" s="77">
        <v>2021</v>
      </c>
      <c r="I7" s="77">
        <v>2020</v>
      </c>
      <c r="J7" s="77">
        <v>2021</v>
      </c>
      <c r="K7" s="77">
        <v>2020</v>
      </c>
      <c r="L7" s="77">
        <v>2021</v>
      </c>
      <c r="M7" s="77">
        <v>2020</v>
      </c>
      <c r="N7" s="77">
        <v>2021</v>
      </c>
      <c r="O7" s="77">
        <v>2020</v>
      </c>
      <c r="P7" s="743">
        <v>2021</v>
      </c>
    </row>
    <row r="8" spans="1:16" ht="17.100000000000001" customHeight="1">
      <c r="B8" s="550" t="s">
        <v>429</v>
      </c>
      <c r="C8" s="321">
        <v>639</v>
      </c>
      <c r="D8" s="321">
        <v>904</v>
      </c>
      <c r="E8" s="80">
        <v>1.0740000000000001</v>
      </c>
      <c r="F8" s="79">
        <v>1.415</v>
      </c>
      <c r="G8" s="322">
        <v>226</v>
      </c>
      <c r="H8" s="322">
        <v>250</v>
      </c>
      <c r="I8" s="321">
        <v>221</v>
      </c>
      <c r="J8" s="321">
        <v>196</v>
      </c>
      <c r="K8" s="21">
        <v>10</v>
      </c>
      <c r="L8" s="21">
        <v>19</v>
      </c>
      <c r="M8" s="21">
        <v>5</v>
      </c>
      <c r="N8" s="21">
        <v>23</v>
      </c>
      <c r="O8" s="21">
        <v>9</v>
      </c>
      <c r="P8" s="742">
        <v>19</v>
      </c>
    </row>
    <row r="9" spans="1:16" s="44" customFormat="1" ht="17.100000000000001" customHeight="1">
      <c r="A9" s="67"/>
      <c r="B9" s="550" t="s">
        <v>430</v>
      </c>
      <c r="C9" s="78">
        <v>247</v>
      </c>
      <c r="D9" s="78">
        <v>144</v>
      </c>
      <c r="E9" s="80">
        <v>0.95</v>
      </c>
      <c r="F9" s="79">
        <f>D9/C9</f>
        <v>0.582995951417004</v>
      </c>
      <c r="G9" s="81">
        <v>66</v>
      </c>
      <c r="H9" s="81">
        <v>11</v>
      </c>
      <c r="I9" s="78">
        <v>32</v>
      </c>
      <c r="J9" s="78">
        <v>33</v>
      </c>
      <c r="K9" s="21">
        <v>0</v>
      </c>
      <c r="L9" s="21">
        <v>0</v>
      </c>
      <c r="M9" s="21">
        <v>2</v>
      </c>
      <c r="N9" s="21">
        <v>2</v>
      </c>
      <c r="O9" s="21">
        <v>1</v>
      </c>
      <c r="P9" s="742">
        <v>1</v>
      </c>
    </row>
    <row r="10" spans="1:16" s="44" customFormat="1" ht="17.100000000000001" customHeight="1">
      <c r="A10" s="67"/>
      <c r="B10" s="602" t="s">
        <v>431</v>
      </c>
      <c r="C10" s="259">
        <v>1846</v>
      </c>
      <c r="D10" s="259">
        <v>3205</v>
      </c>
      <c r="E10" s="579">
        <v>0.83</v>
      </c>
      <c r="F10" s="579">
        <v>1.736</v>
      </c>
      <c r="G10" s="580">
        <v>969</v>
      </c>
      <c r="H10" s="580">
        <v>1807</v>
      </c>
      <c r="I10" s="259">
        <v>38</v>
      </c>
      <c r="J10" s="259">
        <v>32</v>
      </c>
      <c r="K10" s="83">
        <v>2</v>
      </c>
      <c r="L10" s="83">
        <v>4</v>
      </c>
      <c r="M10" s="83">
        <v>5</v>
      </c>
      <c r="N10" s="83">
        <v>5</v>
      </c>
      <c r="O10" s="83">
        <v>2</v>
      </c>
      <c r="P10" s="744">
        <v>2</v>
      </c>
    </row>
    <row r="11" spans="1:16" s="44" customFormat="1" ht="17.100000000000001" customHeight="1">
      <c r="A11" s="67"/>
      <c r="B11" s="550" t="s">
        <v>432</v>
      </c>
      <c r="C11" s="186">
        <v>75</v>
      </c>
      <c r="D11" s="186">
        <v>76</v>
      </c>
      <c r="E11" s="187">
        <v>0.73499999999999999</v>
      </c>
      <c r="F11" s="188">
        <v>1.0129999999999999</v>
      </c>
      <c r="G11" s="189">
        <v>41</v>
      </c>
      <c r="H11" s="189">
        <v>25</v>
      </c>
      <c r="I11" s="186">
        <v>30</v>
      </c>
      <c r="J11" s="186">
        <v>25</v>
      </c>
      <c r="K11" s="190">
        <v>1</v>
      </c>
      <c r="L11" s="190">
        <v>0</v>
      </c>
      <c r="M11" s="190">
        <v>8</v>
      </c>
      <c r="N11" s="190">
        <v>7</v>
      </c>
      <c r="O11" s="190">
        <v>2</v>
      </c>
      <c r="P11" s="745">
        <v>4</v>
      </c>
    </row>
    <row r="12" spans="1:16" s="44" customFormat="1" ht="17.100000000000001" customHeight="1">
      <c r="A12" s="67"/>
      <c r="B12" s="550" t="s">
        <v>433</v>
      </c>
      <c r="C12" s="78">
        <v>767</v>
      </c>
      <c r="D12" s="78">
        <v>752</v>
      </c>
      <c r="E12" s="80">
        <f>C12/611</f>
        <v>1.2553191489361701</v>
      </c>
      <c r="F12" s="79">
        <f>D12/C12</f>
        <v>0.98044328552803128</v>
      </c>
      <c r="G12" s="81">
        <v>710</v>
      </c>
      <c r="H12" s="81">
        <v>655</v>
      </c>
      <c r="I12" s="78">
        <v>687</v>
      </c>
      <c r="J12" s="78">
        <v>624</v>
      </c>
      <c r="K12" s="21">
        <v>19</v>
      </c>
      <c r="L12" s="21">
        <v>28</v>
      </c>
      <c r="M12" s="21">
        <v>4</v>
      </c>
      <c r="N12" s="21">
        <v>4</v>
      </c>
      <c r="O12" s="21">
        <v>5</v>
      </c>
      <c r="P12" s="742">
        <v>5</v>
      </c>
    </row>
    <row r="13" spans="1:16" s="44" customFormat="1" ht="17.100000000000001" customHeight="1">
      <c r="A13" s="67"/>
      <c r="B13" s="602" t="s">
        <v>434</v>
      </c>
      <c r="C13" s="259">
        <v>519</v>
      </c>
      <c r="D13" s="259">
        <v>519</v>
      </c>
      <c r="E13" s="579">
        <v>1.0840000000000001</v>
      </c>
      <c r="F13" s="579">
        <v>1</v>
      </c>
      <c r="G13" s="580">
        <v>79</v>
      </c>
      <c r="H13" s="580">
        <v>97</v>
      </c>
      <c r="I13" s="259">
        <v>79</v>
      </c>
      <c r="J13" s="259">
        <v>97</v>
      </c>
      <c r="K13" s="83">
        <v>1</v>
      </c>
      <c r="L13" s="83">
        <v>1</v>
      </c>
      <c r="M13" s="83">
        <v>4</v>
      </c>
      <c r="N13" s="83">
        <v>4</v>
      </c>
      <c r="O13" s="83">
        <v>4</v>
      </c>
      <c r="P13" s="744">
        <v>4</v>
      </c>
    </row>
    <row r="14" spans="1:16" s="44" customFormat="1" ht="17.100000000000001" customHeight="1">
      <c r="A14" s="67"/>
      <c r="B14" s="553" t="s">
        <v>435</v>
      </c>
      <c r="C14" s="78">
        <v>102</v>
      </c>
      <c r="D14" s="78">
        <v>75</v>
      </c>
      <c r="E14" s="80">
        <v>1.3779999999999999</v>
      </c>
      <c r="F14" s="79">
        <v>0.73499999999999999</v>
      </c>
      <c r="G14" s="81">
        <v>35</v>
      </c>
      <c r="H14" s="81">
        <v>22</v>
      </c>
      <c r="I14" s="78">
        <v>35</v>
      </c>
      <c r="J14" s="78">
        <v>22</v>
      </c>
      <c r="K14" s="21">
        <v>1</v>
      </c>
      <c r="L14" s="21">
        <v>4</v>
      </c>
      <c r="M14" s="21">
        <v>4</v>
      </c>
      <c r="N14" s="21">
        <v>4</v>
      </c>
      <c r="O14" s="21">
        <v>3</v>
      </c>
      <c r="P14" s="742">
        <v>3</v>
      </c>
    </row>
    <row r="15" spans="1:16" s="44" customFormat="1" ht="17.100000000000001" customHeight="1">
      <c r="A15" s="67"/>
      <c r="B15" s="550" t="s">
        <v>436</v>
      </c>
      <c r="C15" s="186">
        <v>21</v>
      </c>
      <c r="D15" s="186">
        <v>34</v>
      </c>
      <c r="E15" s="187">
        <v>0.7</v>
      </c>
      <c r="F15" s="188">
        <v>1.619</v>
      </c>
      <c r="G15" s="189">
        <v>16</v>
      </c>
      <c r="H15" s="189">
        <v>23</v>
      </c>
      <c r="I15" s="186">
        <v>16</v>
      </c>
      <c r="J15" s="186">
        <v>23</v>
      </c>
      <c r="K15" s="190">
        <v>16</v>
      </c>
      <c r="L15" s="190">
        <v>23</v>
      </c>
      <c r="M15" s="190">
        <v>3</v>
      </c>
      <c r="N15" s="190">
        <v>3</v>
      </c>
      <c r="O15" s="190">
        <v>0</v>
      </c>
      <c r="P15" s="745">
        <v>0</v>
      </c>
    </row>
    <row r="16" spans="1:16" s="44" customFormat="1" ht="17.100000000000001" customHeight="1">
      <c r="A16" s="67"/>
      <c r="B16" s="550" t="s">
        <v>437</v>
      </c>
      <c r="C16" s="78">
        <v>5551</v>
      </c>
      <c r="D16" s="78">
        <v>6161</v>
      </c>
      <c r="E16" s="80">
        <v>1.159</v>
      </c>
      <c r="F16" s="79">
        <f>+D16/C16</f>
        <v>1.1098901098901099</v>
      </c>
      <c r="G16" s="81">
        <v>521</v>
      </c>
      <c r="H16" s="81">
        <v>526</v>
      </c>
      <c r="I16" s="78">
        <v>299</v>
      </c>
      <c r="J16" s="78">
        <v>301</v>
      </c>
      <c r="K16" s="237">
        <v>33</v>
      </c>
      <c r="L16" s="237">
        <v>26</v>
      </c>
      <c r="M16" s="21">
        <v>23</v>
      </c>
      <c r="N16" s="21">
        <f>17+5</f>
        <v>22</v>
      </c>
      <c r="O16" s="21">
        <v>11</v>
      </c>
      <c r="P16" s="742">
        <f>19-5</f>
        <v>14</v>
      </c>
    </row>
    <row r="17" spans="1:16" s="44" customFormat="1" ht="17.100000000000001" customHeight="1">
      <c r="A17" s="67"/>
      <c r="B17" s="550" t="s">
        <v>438</v>
      </c>
      <c r="C17" s="78">
        <v>1997</v>
      </c>
      <c r="D17" s="78">
        <v>1796</v>
      </c>
      <c r="E17" s="80">
        <v>0.998</v>
      </c>
      <c r="F17" s="79">
        <v>0.9</v>
      </c>
      <c r="G17" s="81">
        <v>495</v>
      </c>
      <c r="H17" s="81">
        <v>709</v>
      </c>
      <c r="I17" s="78">
        <v>184</v>
      </c>
      <c r="J17" s="78">
        <v>182</v>
      </c>
      <c r="K17" s="21">
        <v>22</v>
      </c>
      <c r="L17" s="21">
        <v>25</v>
      </c>
      <c r="M17" s="21">
        <v>5.5</v>
      </c>
      <c r="N17" s="21">
        <v>5</v>
      </c>
      <c r="O17" s="21">
        <v>6</v>
      </c>
      <c r="P17" s="742">
        <v>7</v>
      </c>
    </row>
    <row r="18" spans="1:16" s="44" customFormat="1" ht="17.100000000000001" customHeight="1">
      <c r="A18" s="67"/>
      <c r="B18" s="550" t="s">
        <v>439</v>
      </c>
      <c r="C18" s="78">
        <v>979</v>
      </c>
      <c r="D18" s="78">
        <v>832</v>
      </c>
      <c r="E18" s="80">
        <v>1.2</v>
      </c>
      <c r="F18" s="79">
        <v>0.85</v>
      </c>
      <c r="G18" s="81">
        <v>273</v>
      </c>
      <c r="H18" s="81">
        <v>229</v>
      </c>
      <c r="I18" s="78">
        <v>252</v>
      </c>
      <c r="J18" s="78">
        <v>218</v>
      </c>
      <c r="K18" s="21">
        <v>36</v>
      </c>
      <c r="L18" s="21">
        <v>30</v>
      </c>
      <c r="M18" s="21">
        <v>9</v>
      </c>
      <c r="N18" s="21">
        <v>9</v>
      </c>
      <c r="O18" s="21">
        <v>3</v>
      </c>
      <c r="P18" s="742">
        <v>3</v>
      </c>
    </row>
    <row r="19" spans="1:16" s="44" customFormat="1" ht="17.100000000000001" customHeight="1">
      <c r="A19" s="67"/>
      <c r="B19" s="550" t="s">
        <v>440</v>
      </c>
      <c r="C19" s="78">
        <v>2277</v>
      </c>
      <c r="D19" s="78">
        <v>2125</v>
      </c>
      <c r="E19" s="80">
        <v>1.0389999999999999</v>
      </c>
      <c r="F19" s="79">
        <v>0.93300000000000005</v>
      </c>
      <c r="G19" s="81">
        <v>163</v>
      </c>
      <c r="H19" s="81">
        <v>166</v>
      </c>
      <c r="I19" s="78">
        <v>141</v>
      </c>
      <c r="J19" s="78">
        <v>154</v>
      </c>
      <c r="K19" s="21">
        <v>12</v>
      </c>
      <c r="L19" s="21">
        <v>11</v>
      </c>
      <c r="M19" s="21">
        <v>2</v>
      </c>
      <c r="N19" s="21">
        <v>2</v>
      </c>
      <c r="O19" s="21">
        <v>2</v>
      </c>
      <c r="P19" s="742">
        <v>2</v>
      </c>
    </row>
    <row r="20" spans="1:16" s="44" customFormat="1" ht="17.100000000000001" customHeight="1">
      <c r="A20" s="67"/>
      <c r="B20" s="550" t="s">
        <v>441</v>
      </c>
      <c r="C20" s="78">
        <v>2504</v>
      </c>
      <c r="D20" s="78">
        <v>2824</v>
      </c>
      <c r="E20" s="80">
        <v>1.343</v>
      </c>
      <c r="F20" s="79">
        <v>1.1279999999999999</v>
      </c>
      <c r="G20" s="81">
        <v>1141</v>
      </c>
      <c r="H20" s="81">
        <v>1375</v>
      </c>
      <c r="I20" s="78">
        <v>231</v>
      </c>
      <c r="J20" s="78">
        <v>189</v>
      </c>
      <c r="K20" s="21">
        <v>8</v>
      </c>
      <c r="L20" s="21">
        <v>2</v>
      </c>
      <c r="M20" s="21">
        <v>2</v>
      </c>
      <c r="N20" s="21">
        <v>2</v>
      </c>
      <c r="O20" s="21">
        <v>2</v>
      </c>
      <c r="P20" s="742">
        <v>2</v>
      </c>
    </row>
    <row r="21" spans="1:16" s="44" customFormat="1" ht="17.100000000000001" customHeight="1">
      <c r="A21" s="67"/>
      <c r="B21" s="550" t="s">
        <v>442</v>
      </c>
      <c r="C21" s="78">
        <v>225</v>
      </c>
      <c r="D21" s="78">
        <v>374</v>
      </c>
      <c r="E21" s="80">
        <v>1.1779999999999999</v>
      </c>
      <c r="F21" s="79">
        <v>1.6619999999999999</v>
      </c>
      <c r="G21" s="81">
        <v>116</v>
      </c>
      <c r="H21" s="81">
        <v>156</v>
      </c>
      <c r="I21" s="78">
        <v>116</v>
      </c>
      <c r="J21" s="78">
        <v>156</v>
      </c>
      <c r="K21" s="21">
        <v>39</v>
      </c>
      <c r="L21" s="21">
        <v>21</v>
      </c>
      <c r="M21" s="21">
        <v>3</v>
      </c>
      <c r="N21" s="21">
        <v>3</v>
      </c>
      <c r="O21" s="21">
        <v>4</v>
      </c>
      <c r="P21" s="742">
        <v>3</v>
      </c>
    </row>
    <row r="22" spans="1:16" s="44" customFormat="1" ht="17.100000000000001" customHeight="1">
      <c r="A22" s="67"/>
      <c r="B22" s="550" t="s">
        <v>443</v>
      </c>
      <c r="C22" s="78">
        <v>75</v>
      </c>
      <c r="D22" s="78">
        <v>72</v>
      </c>
      <c r="E22" s="80">
        <v>0.64700000000000002</v>
      </c>
      <c r="F22" s="79">
        <v>0.96</v>
      </c>
      <c r="G22" s="81">
        <v>12</v>
      </c>
      <c r="H22" s="81">
        <v>17</v>
      </c>
      <c r="I22" s="78">
        <v>12</v>
      </c>
      <c r="J22" s="78">
        <v>11</v>
      </c>
      <c r="K22" s="247">
        <v>3</v>
      </c>
      <c r="L22" s="247">
        <v>1</v>
      </c>
      <c r="M22" s="247">
        <v>9</v>
      </c>
      <c r="N22" s="247">
        <v>9</v>
      </c>
      <c r="O22" s="247">
        <v>0</v>
      </c>
      <c r="P22" s="746">
        <v>0</v>
      </c>
    </row>
    <row r="23" spans="1:16" s="44" customFormat="1" ht="17.100000000000001" customHeight="1">
      <c r="A23" s="67"/>
      <c r="B23" s="602" t="s">
        <v>444</v>
      </c>
      <c r="C23" s="259">
        <v>110</v>
      </c>
      <c r="D23" s="259">
        <v>189</v>
      </c>
      <c r="E23" s="579">
        <v>0.61099999999999999</v>
      </c>
      <c r="F23" s="579">
        <v>1.718</v>
      </c>
      <c r="G23" s="580">
        <v>9</v>
      </c>
      <c r="H23" s="580">
        <v>11</v>
      </c>
      <c r="I23" s="259">
        <v>9</v>
      </c>
      <c r="J23" s="259">
        <v>11</v>
      </c>
      <c r="K23" s="83">
        <v>4</v>
      </c>
      <c r="L23" s="83">
        <v>3</v>
      </c>
      <c r="M23" s="83">
        <v>7</v>
      </c>
      <c r="N23" s="83">
        <v>8</v>
      </c>
      <c r="O23" s="83">
        <v>0</v>
      </c>
      <c r="P23" s="744">
        <v>2</v>
      </c>
    </row>
    <row r="24" spans="1:16" s="44" customFormat="1" ht="17.100000000000001" customHeight="1">
      <c r="A24" s="67"/>
      <c r="B24" s="550" t="s">
        <v>445</v>
      </c>
      <c r="C24" s="78">
        <v>79</v>
      </c>
      <c r="D24" s="78">
        <v>84</v>
      </c>
      <c r="E24" s="80">
        <v>1.012</v>
      </c>
      <c r="F24" s="79">
        <v>1.0629999999999999</v>
      </c>
      <c r="G24" s="81">
        <v>29</v>
      </c>
      <c r="H24" s="81">
        <v>24</v>
      </c>
      <c r="I24" s="78"/>
      <c r="J24" s="78"/>
      <c r="K24" s="21">
        <v>5</v>
      </c>
      <c r="L24" s="21">
        <v>6</v>
      </c>
      <c r="M24" s="21">
        <v>4</v>
      </c>
      <c r="N24" s="21">
        <v>4</v>
      </c>
      <c r="O24" s="21">
        <v>1</v>
      </c>
      <c r="P24" s="742">
        <v>2</v>
      </c>
    </row>
    <row r="25" spans="1:16" s="44" customFormat="1" ht="17.100000000000001" customHeight="1">
      <c r="A25" s="67"/>
      <c r="B25" s="550" t="s">
        <v>447</v>
      </c>
      <c r="C25" s="283">
        <v>330</v>
      </c>
      <c r="D25" s="284">
        <v>506</v>
      </c>
      <c r="E25" s="285">
        <v>1.4159999999999999</v>
      </c>
      <c r="F25" s="286">
        <v>1.5330000000000001</v>
      </c>
      <c r="G25" s="287">
        <v>106</v>
      </c>
      <c r="H25" s="287">
        <v>96</v>
      </c>
      <c r="I25" s="284">
        <v>106</v>
      </c>
      <c r="J25" s="284">
        <v>96</v>
      </c>
      <c r="K25" s="288">
        <v>7</v>
      </c>
      <c r="L25" s="288">
        <v>5</v>
      </c>
      <c r="M25" s="288">
        <v>3</v>
      </c>
      <c r="N25" s="288">
        <v>3</v>
      </c>
      <c r="O25" s="288">
        <v>4</v>
      </c>
      <c r="P25" s="747">
        <v>4</v>
      </c>
    </row>
    <row r="26" spans="1:16" s="44" customFormat="1" ht="17.100000000000001" customHeight="1">
      <c r="A26" s="67"/>
      <c r="B26" s="550" t="s">
        <v>446</v>
      </c>
      <c r="C26" s="78">
        <v>721</v>
      </c>
      <c r="D26" s="78">
        <v>815</v>
      </c>
      <c r="E26" s="80">
        <v>0.98</v>
      </c>
      <c r="F26" s="79">
        <v>1.1299999999999999</v>
      </c>
      <c r="G26" s="81">
        <v>92</v>
      </c>
      <c r="H26" s="81">
        <v>76</v>
      </c>
      <c r="I26" s="78">
        <v>144</v>
      </c>
      <c r="J26" s="78">
        <v>108</v>
      </c>
      <c r="K26" s="21">
        <v>2</v>
      </c>
      <c r="L26" s="21">
        <v>3</v>
      </c>
      <c r="M26" s="21">
        <v>2</v>
      </c>
      <c r="N26" s="21">
        <v>2</v>
      </c>
      <c r="O26" s="21">
        <v>3</v>
      </c>
      <c r="P26" s="742">
        <v>3</v>
      </c>
    </row>
    <row r="27" spans="1:16" s="44" customFormat="1" ht="17.100000000000001" customHeight="1">
      <c r="A27" s="67"/>
      <c r="B27" s="550" t="s">
        <v>448</v>
      </c>
      <c r="C27" s="78">
        <v>217</v>
      </c>
      <c r="D27" s="78">
        <v>137</v>
      </c>
      <c r="E27" s="80">
        <f>C27/243</f>
        <v>0.89300411522633749</v>
      </c>
      <c r="F27" s="79">
        <f>D27/C27</f>
        <v>0.63133640552995396</v>
      </c>
      <c r="G27" s="81">
        <v>44</v>
      </c>
      <c r="H27" s="81">
        <v>42</v>
      </c>
      <c r="I27" s="78">
        <v>44</v>
      </c>
      <c r="J27" s="78">
        <v>42</v>
      </c>
      <c r="K27" s="21">
        <v>1</v>
      </c>
      <c r="L27" s="21">
        <v>3</v>
      </c>
      <c r="M27" s="21">
        <v>4</v>
      </c>
      <c r="N27" s="21">
        <v>4</v>
      </c>
      <c r="O27" s="21">
        <v>2</v>
      </c>
      <c r="P27" s="742">
        <v>2</v>
      </c>
    </row>
    <row r="28" spans="1:16" s="44" customFormat="1" ht="17.100000000000001" customHeight="1">
      <c r="A28" s="67"/>
      <c r="B28" s="1279" t="s">
        <v>419</v>
      </c>
      <c r="C28" s="1280"/>
      <c r="D28" s="1280"/>
      <c r="E28" s="1281"/>
      <c r="F28" s="1282"/>
      <c r="G28" s="1283"/>
      <c r="H28" s="1283"/>
      <c r="I28" s="1280"/>
      <c r="J28" s="1280"/>
      <c r="K28" s="1284"/>
      <c r="L28" s="1284"/>
      <c r="M28" s="1284"/>
      <c r="N28" s="1284"/>
      <c r="O28" s="1284"/>
      <c r="P28" s="1285"/>
    </row>
    <row r="29" spans="1:16" s="44" customFormat="1" ht="17.100000000000001" customHeight="1">
      <c r="A29" s="67"/>
      <c r="B29" s="550" t="s">
        <v>420</v>
      </c>
      <c r="C29" s="78">
        <v>9</v>
      </c>
      <c r="D29" s="78">
        <v>5</v>
      </c>
      <c r="E29" s="80">
        <v>1.5</v>
      </c>
      <c r="F29" s="79">
        <v>0.55000000000000004</v>
      </c>
      <c r="G29" s="81">
        <v>9</v>
      </c>
      <c r="H29" s="81">
        <v>5</v>
      </c>
      <c r="I29" s="78">
        <v>15</v>
      </c>
      <c r="J29" s="78">
        <v>9</v>
      </c>
      <c r="K29" s="21">
        <v>0</v>
      </c>
      <c r="L29" s="21">
        <v>0</v>
      </c>
      <c r="M29" s="21">
        <v>2</v>
      </c>
      <c r="N29" s="21">
        <v>5</v>
      </c>
      <c r="O29" s="21">
        <v>0</v>
      </c>
      <c r="P29" s="742">
        <v>0</v>
      </c>
    </row>
    <row r="30" spans="1:16" s="44" customFormat="1" ht="17.100000000000001" customHeight="1">
      <c r="A30" s="67"/>
      <c r="B30" s="550" t="s">
        <v>421</v>
      </c>
      <c r="C30" s="78">
        <v>25</v>
      </c>
      <c r="D30" s="78">
        <v>31</v>
      </c>
      <c r="E30" s="80">
        <v>2.5</v>
      </c>
      <c r="F30" s="79">
        <v>1.24</v>
      </c>
      <c r="G30" s="81">
        <v>4</v>
      </c>
      <c r="H30" s="81">
        <v>4</v>
      </c>
      <c r="I30" s="78">
        <v>26</v>
      </c>
      <c r="J30" s="78">
        <v>33</v>
      </c>
      <c r="K30" s="21">
        <v>0</v>
      </c>
      <c r="L30" s="21">
        <v>1</v>
      </c>
      <c r="M30" s="21">
        <v>2</v>
      </c>
      <c r="N30" s="21">
        <v>2</v>
      </c>
      <c r="O30" s="21">
        <v>0</v>
      </c>
      <c r="P30" s="742">
        <v>0</v>
      </c>
    </row>
    <row r="31" spans="1:16" s="44" customFormat="1" ht="17.100000000000001" customHeight="1">
      <c r="A31" s="67"/>
      <c r="B31" s="550" t="s">
        <v>422</v>
      </c>
      <c r="C31" s="78">
        <v>8</v>
      </c>
      <c r="D31" s="78">
        <v>13</v>
      </c>
      <c r="E31" s="80">
        <v>0.5</v>
      </c>
      <c r="F31" s="79">
        <v>1.62</v>
      </c>
      <c r="G31" s="81">
        <v>1</v>
      </c>
      <c r="H31" s="81">
        <v>2</v>
      </c>
      <c r="I31" s="78">
        <v>8</v>
      </c>
      <c r="J31" s="78">
        <v>13</v>
      </c>
      <c r="K31" s="21">
        <v>0</v>
      </c>
      <c r="L31" s="21">
        <v>0</v>
      </c>
      <c r="M31" s="21">
        <v>6</v>
      </c>
      <c r="N31" s="21">
        <v>6</v>
      </c>
      <c r="O31" s="21">
        <v>0</v>
      </c>
      <c r="P31" s="742">
        <v>0</v>
      </c>
    </row>
    <row r="32" spans="1:16" s="44" customFormat="1" ht="17.100000000000001" customHeight="1">
      <c r="A32" s="67"/>
      <c r="B32" s="550" t="s">
        <v>423</v>
      </c>
      <c r="C32" s="78">
        <v>47</v>
      </c>
      <c r="D32" s="78">
        <v>38</v>
      </c>
      <c r="E32" s="80">
        <v>1.27</v>
      </c>
      <c r="F32" s="79">
        <v>0.81</v>
      </c>
      <c r="G32" s="81">
        <v>15</v>
      </c>
      <c r="H32" s="81">
        <v>7</v>
      </c>
      <c r="I32" s="78">
        <v>15</v>
      </c>
      <c r="J32" s="78">
        <v>7</v>
      </c>
      <c r="K32" s="21">
        <v>7</v>
      </c>
      <c r="L32" s="21">
        <v>5</v>
      </c>
      <c r="M32" s="21">
        <v>2</v>
      </c>
      <c r="N32" s="21">
        <v>2</v>
      </c>
      <c r="O32" s="21">
        <v>1</v>
      </c>
      <c r="P32" s="742">
        <v>1</v>
      </c>
    </row>
    <row r="33" spans="1:21" s="44" customFormat="1" ht="17.100000000000001" customHeight="1">
      <c r="A33" s="67"/>
      <c r="B33" s="550" t="s">
        <v>424</v>
      </c>
      <c r="C33" s="78">
        <v>3</v>
      </c>
      <c r="D33" s="78">
        <v>20</v>
      </c>
      <c r="E33" s="80">
        <v>0.23</v>
      </c>
      <c r="F33" s="79">
        <v>6.66</v>
      </c>
      <c r="G33" s="81">
        <v>2</v>
      </c>
      <c r="H33" s="81">
        <v>6</v>
      </c>
      <c r="I33" s="78">
        <v>2</v>
      </c>
      <c r="J33" s="78">
        <v>12</v>
      </c>
      <c r="K33" s="21">
        <v>0</v>
      </c>
      <c r="L33" s="21">
        <v>0</v>
      </c>
      <c r="M33" s="21">
        <v>5</v>
      </c>
      <c r="N33" s="21">
        <v>5</v>
      </c>
      <c r="O33" s="21">
        <v>0</v>
      </c>
      <c r="P33" s="742">
        <v>0</v>
      </c>
    </row>
    <row r="34" spans="1:21" s="44" customFormat="1" ht="17.100000000000001" customHeight="1">
      <c r="A34" s="67"/>
      <c r="B34" s="550" t="s">
        <v>425</v>
      </c>
      <c r="C34" s="78">
        <v>1853</v>
      </c>
      <c r="D34" s="78">
        <v>1626</v>
      </c>
      <c r="E34" s="80">
        <v>1.5</v>
      </c>
      <c r="F34" s="79">
        <v>0.877</v>
      </c>
      <c r="G34" s="81">
        <v>355</v>
      </c>
      <c r="H34" s="81">
        <v>143</v>
      </c>
      <c r="I34" s="78">
        <v>474</v>
      </c>
      <c r="J34" s="78">
        <v>483</v>
      </c>
      <c r="K34" s="21">
        <v>13</v>
      </c>
      <c r="L34" s="21">
        <v>11</v>
      </c>
      <c r="M34" s="21">
        <v>1</v>
      </c>
      <c r="N34" s="21">
        <v>1</v>
      </c>
      <c r="O34" s="21">
        <v>5</v>
      </c>
      <c r="P34" s="742">
        <v>5</v>
      </c>
    </row>
    <row r="35" spans="1:21" s="44" customFormat="1" ht="17.100000000000001" customHeight="1">
      <c r="A35" s="67"/>
      <c r="B35" s="550" t="s">
        <v>426</v>
      </c>
      <c r="C35" s="78">
        <v>62</v>
      </c>
      <c r="D35" s="78">
        <v>59</v>
      </c>
      <c r="E35" s="80">
        <v>0.76500000000000001</v>
      </c>
      <c r="F35" s="79">
        <v>0.95199999999999996</v>
      </c>
      <c r="G35" s="81">
        <v>6</v>
      </c>
      <c r="H35" s="81">
        <v>7</v>
      </c>
      <c r="I35" s="78">
        <v>10</v>
      </c>
      <c r="J35" s="78">
        <v>12</v>
      </c>
      <c r="K35" s="21">
        <v>0</v>
      </c>
      <c r="L35" s="21">
        <v>0</v>
      </c>
      <c r="M35" s="21">
        <v>4</v>
      </c>
      <c r="N35" s="21">
        <v>4</v>
      </c>
      <c r="O35" s="21">
        <v>0</v>
      </c>
      <c r="P35" s="742">
        <v>0</v>
      </c>
    </row>
    <row r="36" spans="1:21" s="44" customFormat="1" ht="17.100000000000001" customHeight="1">
      <c r="A36" s="67"/>
      <c r="B36" s="1279" t="s">
        <v>427</v>
      </c>
      <c r="C36" s="1280"/>
      <c r="D36" s="1280"/>
      <c r="E36" s="1281"/>
      <c r="F36" s="1282"/>
      <c r="G36" s="1283"/>
      <c r="H36" s="1283"/>
      <c r="I36" s="1280"/>
      <c r="J36" s="1280"/>
      <c r="K36" s="1284"/>
      <c r="L36" s="1284"/>
      <c r="M36" s="1284"/>
      <c r="N36" s="1284"/>
      <c r="O36" s="1284"/>
      <c r="P36" s="1285"/>
    </row>
    <row r="37" spans="1:21" s="17" customFormat="1" ht="17.100000000000001" customHeight="1" thickBot="1">
      <c r="A37" s="45"/>
      <c r="B37" s="1276"/>
      <c r="C37" s="1277">
        <f>SUM(C8:C36)</f>
        <v>21288</v>
      </c>
      <c r="D37" s="1277">
        <f>SUM(D8:D36)</f>
        <v>23416</v>
      </c>
      <c r="E37" s="1277"/>
      <c r="F37" s="1277"/>
      <c r="G37" s="1277">
        <f t="shared" ref="G37:P37" si="0">SUM(G8:G36)</f>
        <v>5535</v>
      </c>
      <c r="H37" s="1277">
        <f t="shared" si="0"/>
        <v>6491</v>
      </c>
      <c r="I37" s="1277">
        <f t="shared" si="0"/>
        <v>3226</v>
      </c>
      <c r="J37" s="1277">
        <f t="shared" si="0"/>
        <v>3089</v>
      </c>
      <c r="K37" s="1277">
        <f t="shared" si="0"/>
        <v>242</v>
      </c>
      <c r="L37" s="1277">
        <f t="shared" si="0"/>
        <v>232</v>
      </c>
      <c r="M37" s="1277">
        <f t="shared" si="0"/>
        <v>130.5</v>
      </c>
      <c r="N37" s="1277">
        <f t="shared" si="0"/>
        <v>150</v>
      </c>
      <c r="O37" s="1277">
        <f t="shared" si="0"/>
        <v>70</v>
      </c>
      <c r="P37" s="1278">
        <f t="shared" si="0"/>
        <v>88</v>
      </c>
      <c r="T37" s="60"/>
      <c r="U37" s="31"/>
    </row>
    <row r="38" spans="1:21">
      <c r="B38" s="17"/>
      <c r="C38" s="17" t="s">
        <v>819</v>
      </c>
      <c r="D38" s="26"/>
      <c r="E38" s="17"/>
      <c r="F38" s="17"/>
      <c r="G38" s="17"/>
      <c r="H38" s="17"/>
      <c r="I38" s="17" t="s">
        <v>820</v>
      </c>
      <c r="J38" s="26"/>
      <c r="K38" s="17"/>
      <c r="L38" s="26"/>
      <c r="M38" s="17"/>
      <c r="N38" s="17"/>
      <c r="O38" s="17"/>
      <c r="P38" s="17"/>
      <c r="Q38" s="17"/>
      <c r="T38" s="60"/>
      <c r="U38" s="34"/>
    </row>
    <row r="39" spans="1:21">
      <c r="B39" s="17"/>
      <c r="C39" s="17"/>
      <c r="D39" s="26"/>
      <c r="E39" s="17"/>
      <c r="F39" s="17"/>
      <c r="G39" s="17"/>
      <c r="H39" s="17"/>
      <c r="I39" s="17"/>
      <c r="J39" s="26"/>
      <c r="K39" s="17"/>
      <c r="L39" s="26"/>
      <c r="M39" s="17"/>
      <c r="N39" s="17"/>
      <c r="O39" s="17"/>
      <c r="P39" s="17"/>
      <c r="Q39" s="17"/>
      <c r="T39" s="60"/>
      <c r="U39" s="32"/>
    </row>
    <row r="40" spans="1:21">
      <c r="B40" s="17"/>
      <c r="C40" s="17"/>
      <c r="D40" s="26"/>
      <c r="E40" s="17"/>
      <c r="F40" s="17"/>
      <c r="G40" s="17"/>
      <c r="H40" s="17"/>
      <c r="I40" s="17"/>
      <c r="J40" s="26"/>
      <c r="K40" s="17"/>
      <c r="L40" s="26"/>
      <c r="M40" s="17"/>
      <c r="N40" s="17"/>
      <c r="O40" s="17"/>
      <c r="P40" s="17"/>
      <c r="Q40" s="17"/>
      <c r="T40" s="60"/>
      <c r="U40" s="34"/>
    </row>
    <row r="41" spans="1:21">
      <c r="U41" s="33"/>
    </row>
    <row r="42" spans="1:21">
      <c r="U42" s="32"/>
    </row>
    <row r="43" spans="1:21">
      <c r="U43" s="33"/>
    </row>
    <row r="44" spans="1:21">
      <c r="U44" s="35"/>
    </row>
  </sheetData>
  <mergeCells count="12">
    <mergeCell ref="B1:G1"/>
    <mergeCell ref="B4:B7"/>
    <mergeCell ref="C4:P4"/>
    <mergeCell ref="C5:D6"/>
    <mergeCell ref="E5:F6"/>
    <mergeCell ref="G5:H6"/>
    <mergeCell ref="I5:J6"/>
    <mergeCell ref="K5:L6"/>
    <mergeCell ref="M5:N6"/>
    <mergeCell ref="O5:P6"/>
    <mergeCell ref="B2:M2"/>
    <mergeCell ref="H1:O1"/>
  </mergeCells>
  <phoneticPr fontId="3"/>
  <pageMargins left="0.47244094488188981" right="0.47244094488188981" top="0.31496062992125984" bottom="0.35433070866141736" header="0.6692913385826772" footer="0.31496062992125984"/>
  <pageSetup paperSize="9" scale="94"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pageSetUpPr fitToPage="1"/>
  </sheetPr>
  <dimension ref="A1:AA44"/>
  <sheetViews>
    <sheetView topLeftCell="A10" workbookViewId="0">
      <selection activeCell="R21" sqref="R21"/>
    </sheetView>
  </sheetViews>
  <sheetFormatPr defaultColWidth="8.875" defaultRowHeight="13.5"/>
  <cols>
    <col min="1" max="1" width="2.5" style="27" customWidth="1"/>
    <col min="2" max="2" width="11.625" style="8" customWidth="1"/>
    <col min="3" max="24" width="6.625" style="8" customWidth="1"/>
    <col min="25" max="16384" width="8.875" style="8"/>
  </cols>
  <sheetData>
    <row r="1" spans="1:24" ht="25.5" customHeight="1">
      <c r="B1" s="454" t="s">
        <v>897</v>
      </c>
      <c r="C1" s="454"/>
      <c r="D1" s="454"/>
      <c r="E1" s="454"/>
      <c r="F1" s="454"/>
      <c r="G1" s="454"/>
      <c r="H1" s="454"/>
      <c r="I1" s="454"/>
      <c r="J1" s="454"/>
      <c r="K1" s="454"/>
      <c r="L1" s="454"/>
      <c r="M1" s="454"/>
      <c r="N1" s="454"/>
      <c r="O1" s="454"/>
      <c r="P1" s="454"/>
      <c r="Q1" s="454"/>
      <c r="R1" s="454"/>
      <c r="S1" s="454"/>
      <c r="T1" s="454"/>
      <c r="U1" s="454"/>
      <c r="V1" s="454"/>
      <c r="W1" s="454"/>
      <c r="X1" s="454"/>
    </row>
    <row r="2" spans="1:24" ht="21" customHeight="1">
      <c r="B2" s="455" t="s">
        <v>333</v>
      </c>
      <c r="C2" s="455"/>
      <c r="D2" s="455"/>
      <c r="E2" s="455"/>
      <c r="F2" s="455"/>
      <c r="G2" s="455"/>
      <c r="H2" s="455"/>
      <c r="I2" s="455"/>
      <c r="J2" s="455"/>
      <c r="K2" s="455"/>
      <c r="L2" s="455"/>
      <c r="M2" s="455"/>
      <c r="N2" s="455"/>
      <c r="O2" s="455"/>
      <c r="P2" s="455"/>
      <c r="Q2" s="455"/>
      <c r="R2" s="455"/>
      <c r="S2" s="455"/>
      <c r="T2" s="455"/>
      <c r="U2" s="455"/>
      <c r="V2" s="455"/>
      <c r="W2" s="455"/>
      <c r="X2" s="455"/>
    </row>
    <row r="3" spans="1:24" ht="12.75" customHeight="1" thickBot="1">
      <c r="B3" s="104"/>
      <c r="C3" s="104"/>
      <c r="D3" s="104"/>
      <c r="E3" s="104"/>
      <c r="F3" s="104"/>
      <c r="G3" s="104"/>
      <c r="H3" s="104"/>
      <c r="I3" s="104"/>
      <c r="J3" s="104"/>
      <c r="K3" s="104"/>
      <c r="L3" s="104"/>
      <c r="M3" s="104"/>
      <c r="N3" s="104"/>
      <c r="O3" s="104"/>
      <c r="P3" s="104"/>
      <c r="Q3" s="104"/>
      <c r="R3" s="104"/>
      <c r="S3" s="104"/>
      <c r="T3" s="104"/>
      <c r="U3" s="104"/>
      <c r="V3" s="104"/>
      <c r="W3" s="104"/>
      <c r="X3" s="104"/>
    </row>
    <row r="4" spans="1:24" ht="31.5" customHeight="1">
      <c r="B4" s="1021" t="s">
        <v>22</v>
      </c>
      <c r="C4" s="1027" t="s">
        <v>265</v>
      </c>
      <c r="D4" s="1027"/>
      <c r="E4" s="1027"/>
      <c r="F4" s="1027"/>
      <c r="G4" s="1027"/>
      <c r="H4" s="1027"/>
      <c r="I4" s="1027"/>
      <c r="J4" s="1027"/>
      <c r="K4" s="1027"/>
      <c r="L4" s="1028"/>
      <c r="M4" s="1035" t="s">
        <v>266</v>
      </c>
      <c r="N4" s="1036"/>
      <c r="O4" s="1036"/>
      <c r="P4" s="1036"/>
      <c r="Q4" s="1036"/>
      <c r="R4" s="1036"/>
      <c r="S4" s="1036"/>
      <c r="T4" s="1036"/>
      <c r="U4" s="1036"/>
      <c r="V4" s="1036"/>
      <c r="W4" s="1036"/>
      <c r="X4" s="1037"/>
    </row>
    <row r="5" spans="1:24" ht="48" customHeight="1">
      <c r="B5" s="1022"/>
      <c r="C5" s="1023" t="s">
        <v>21</v>
      </c>
      <c r="D5" s="1025" t="s">
        <v>260</v>
      </c>
      <c r="E5" s="1023" t="s">
        <v>20</v>
      </c>
      <c r="F5" s="1023" t="s">
        <v>261</v>
      </c>
      <c r="G5" s="1023" t="s">
        <v>136</v>
      </c>
      <c r="H5" s="1023" t="s">
        <v>262</v>
      </c>
      <c r="I5" s="1023" t="s">
        <v>263</v>
      </c>
      <c r="J5" s="1023" t="s">
        <v>264</v>
      </c>
      <c r="K5" s="1023" t="s">
        <v>6</v>
      </c>
      <c r="L5" s="1029" t="s">
        <v>259</v>
      </c>
      <c r="M5" s="1038" t="s">
        <v>19</v>
      </c>
      <c r="N5" s="1039"/>
      <c r="O5" s="1031" t="s">
        <v>156</v>
      </c>
      <c r="P5" s="1031"/>
      <c r="Q5" s="1031" t="s">
        <v>157</v>
      </c>
      <c r="R5" s="1031"/>
      <c r="S5" s="1031" t="s">
        <v>158</v>
      </c>
      <c r="T5" s="1031"/>
      <c r="U5" s="1032" t="s">
        <v>18</v>
      </c>
      <c r="V5" s="1032"/>
      <c r="W5" s="1033" t="s">
        <v>17</v>
      </c>
      <c r="X5" s="1034"/>
    </row>
    <row r="6" spans="1:24" s="9" customFormat="1" ht="30" customHeight="1">
      <c r="A6" s="28"/>
      <c r="B6" s="1022"/>
      <c r="C6" s="1024"/>
      <c r="D6" s="1026"/>
      <c r="E6" s="1024"/>
      <c r="F6" s="1024"/>
      <c r="G6" s="1024"/>
      <c r="H6" s="1024"/>
      <c r="I6" s="1024"/>
      <c r="J6" s="1024"/>
      <c r="K6" s="1024"/>
      <c r="L6" s="1030"/>
      <c r="M6" s="748" t="s">
        <v>155</v>
      </c>
      <c r="N6" s="167" t="s">
        <v>272</v>
      </c>
      <c r="O6" s="167" t="s">
        <v>155</v>
      </c>
      <c r="P6" s="167" t="s">
        <v>272</v>
      </c>
      <c r="Q6" s="167" t="s">
        <v>155</v>
      </c>
      <c r="R6" s="167" t="s">
        <v>272</v>
      </c>
      <c r="S6" s="167" t="s">
        <v>155</v>
      </c>
      <c r="T6" s="167" t="s">
        <v>272</v>
      </c>
      <c r="U6" s="167" t="s">
        <v>155</v>
      </c>
      <c r="V6" s="167" t="s">
        <v>272</v>
      </c>
      <c r="W6" s="167" t="s">
        <v>155</v>
      </c>
      <c r="X6" s="168" t="s">
        <v>272</v>
      </c>
    </row>
    <row r="7" spans="1:24" s="28" customFormat="1" ht="23.1" customHeight="1">
      <c r="B7" s="550" t="s">
        <v>429</v>
      </c>
      <c r="C7" s="197">
        <v>7</v>
      </c>
      <c r="D7" s="197">
        <v>7</v>
      </c>
      <c r="E7" s="197">
        <v>0</v>
      </c>
      <c r="F7" s="197">
        <v>13</v>
      </c>
      <c r="G7" s="197">
        <v>7</v>
      </c>
      <c r="H7" s="197">
        <v>2</v>
      </c>
      <c r="I7" s="197">
        <v>4</v>
      </c>
      <c r="J7" s="197">
        <v>3</v>
      </c>
      <c r="K7" s="197">
        <v>7</v>
      </c>
      <c r="L7" s="754">
        <v>50</v>
      </c>
      <c r="M7" s="749">
        <v>89</v>
      </c>
      <c r="N7" s="192">
        <v>82</v>
      </c>
      <c r="O7" s="192">
        <v>34</v>
      </c>
      <c r="P7" s="192">
        <v>32</v>
      </c>
      <c r="Q7" s="192">
        <v>0</v>
      </c>
      <c r="R7" s="192">
        <v>0</v>
      </c>
      <c r="S7" s="193">
        <v>62</v>
      </c>
      <c r="T7" s="193">
        <v>63</v>
      </c>
      <c r="U7" s="192">
        <v>3</v>
      </c>
      <c r="V7" s="192">
        <v>2</v>
      </c>
      <c r="W7" s="82">
        <v>188</v>
      </c>
      <c r="X7" s="551">
        <v>179</v>
      </c>
    </row>
    <row r="8" spans="1:24" s="27" customFormat="1" ht="23.1" customHeight="1">
      <c r="A8" s="70"/>
      <c r="B8" s="550" t="s">
        <v>430</v>
      </c>
      <c r="C8" s="320"/>
      <c r="D8" s="320"/>
      <c r="E8" s="320">
        <v>1</v>
      </c>
      <c r="F8" s="320"/>
      <c r="G8" s="320"/>
      <c r="H8" s="320"/>
      <c r="I8" s="320">
        <v>1</v>
      </c>
      <c r="J8" s="320"/>
      <c r="K8" s="320"/>
      <c r="L8" s="755">
        <f t="shared" ref="L8:L11" si="0">SUM(C8:K8)</f>
        <v>2</v>
      </c>
      <c r="M8" s="750">
        <v>10</v>
      </c>
      <c r="N8" s="254">
        <v>10</v>
      </c>
      <c r="O8" s="254">
        <v>8</v>
      </c>
      <c r="P8" s="254">
        <v>7</v>
      </c>
      <c r="Q8" s="254"/>
      <c r="R8" s="254"/>
      <c r="S8" s="255"/>
      <c r="T8" s="255"/>
      <c r="U8" s="254"/>
      <c r="V8" s="254"/>
      <c r="W8" s="317">
        <f t="shared" ref="W8:X13" si="1">SUM(M8,O8,Q8,S8,U8)</f>
        <v>18</v>
      </c>
      <c r="X8" s="552">
        <f t="shared" ref="X8" si="2">SUM(N8,P8,R8,T8,V8)</f>
        <v>17</v>
      </c>
    </row>
    <row r="9" spans="1:24" s="27" customFormat="1" ht="23.1" customHeight="1">
      <c r="A9" s="70"/>
      <c r="B9" s="602" t="s">
        <v>431</v>
      </c>
      <c r="C9" s="582"/>
      <c r="D9" s="582">
        <v>5</v>
      </c>
      <c r="E9" s="582"/>
      <c r="F9" s="582">
        <v>8</v>
      </c>
      <c r="G9" s="582"/>
      <c r="H9" s="582"/>
      <c r="I9" s="582">
        <v>6</v>
      </c>
      <c r="J9" s="582"/>
      <c r="K9" s="582"/>
      <c r="L9" s="572">
        <v>19</v>
      </c>
      <c r="M9" s="751">
        <v>42</v>
      </c>
      <c r="N9" s="182">
        <v>47</v>
      </c>
      <c r="O9" s="182">
        <v>0</v>
      </c>
      <c r="P9" s="182">
        <v>0</v>
      </c>
      <c r="Q9" s="182">
        <v>0</v>
      </c>
      <c r="R9" s="182">
        <v>0</v>
      </c>
      <c r="S9" s="182">
        <v>111</v>
      </c>
      <c r="T9" s="182">
        <v>139</v>
      </c>
      <c r="U9" s="182">
        <v>7</v>
      </c>
      <c r="V9" s="182">
        <v>8</v>
      </c>
      <c r="W9" s="337">
        <v>160</v>
      </c>
      <c r="X9" s="603">
        <v>194</v>
      </c>
    </row>
    <row r="10" spans="1:24" s="27" customFormat="1" ht="23.1" customHeight="1">
      <c r="A10" s="70"/>
      <c r="B10" s="550" t="s">
        <v>432</v>
      </c>
      <c r="C10" s="197">
        <v>6</v>
      </c>
      <c r="D10" s="197">
        <v>6</v>
      </c>
      <c r="E10" s="197"/>
      <c r="F10" s="197"/>
      <c r="G10" s="197"/>
      <c r="H10" s="197"/>
      <c r="I10" s="197">
        <v>2</v>
      </c>
      <c r="J10" s="197"/>
      <c r="K10" s="197"/>
      <c r="L10" s="754">
        <f t="shared" si="0"/>
        <v>14</v>
      </c>
      <c r="M10" s="749">
        <v>74</v>
      </c>
      <c r="N10" s="192">
        <v>75</v>
      </c>
      <c r="O10" s="192">
        <v>37</v>
      </c>
      <c r="P10" s="192">
        <v>36</v>
      </c>
      <c r="Q10" s="192"/>
      <c r="R10" s="192"/>
      <c r="S10" s="193">
        <v>36</v>
      </c>
      <c r="T10" s="193">
        <v>41</v>
      </c>
      <c r="U10" s="192">
        <v>5</v>
      </c>
      <c r="V10" s="192">
        <v>4</v>
      </c>
      <c r="W10" s="82">
        <f t="shared" si="1"/>
        <v>152</v>
      </c>
      <c r="X10" s="551">
        <f t="shared" si="1"/>
        <v>156</v>
      </c>
    </row>
    <row r="11" spans="1:24" s="27" customFormat="1" ht="23.1" customHeight="1">
      <c r="A11" s="70"/>
      <c r="B11" s="550" t="s">
        <v>433</v>
      </c>
      <c r="C11" s="197">
        <v>16</v>
      </c>
      <c r="D11" s="197">
        <v>19</v>
      </c>
      <c r="E11" s="197">
        <v>5</v>
      </c>
      <c r="F11" s="197">
        <v>30</v>
      </c>
      <c r="G11" s="197">
        <v>1</v>
      </c>
      <c r="H11" s="197">
        <v>20</v>
      </c>
      <c r="I11" s="197">
        <v>28</v>
      </c>
      <c r="J11" s="197">
        <v>8</v>
      </c>
      <c r="K11" s="197">
        <v>0</v>
      </c>
      <c r="L11" s="754">
        <f t="shared" si="0"/>
        <v>127</v>
      </c>
      <c r="M11" s="749">
        <v>302</v>
      </c>
      <c r="N11" s="192">
        <v>308</v>
      </c>
      <c r="O11" s="192">
        <v>20</v>
      </c>
      <c r="P11" s="192">
        <v>18</v>
      </c>
      <c r="Q11" s="192">
        <v>0</v>
      </c>
      <c r="R11" s="192">
        <v>0</v>
      </c>
      <c r="S11" s="193">
        <v>335</v>
      </c>
      <c r="T11" s="193">
        <v>260</v>
      </c>
      <c r="U11" s="192">
        <v>0</v>
      </c>
      <c r="V11" s="192">
        <v>0</v>
      </c>
      <c r="W11" s="82">
        <f t="shared" si="1"/>
        <v>657</v>
      </c>
      <c r="X11" s="551">
        <f>SUM(N11,P11,R11,T11,V11)</f>
        <v>586</v>
      </c>
    </row>
    <row r="12" spans="1:24" s="27" customFormat="1" ht="23.1" customHeight="1">
      <c r="A12" s="70"/>
      <c r="B12" s="550" t="s">
        <v>434</v>
      </c>
      <c r="C12" s="197">
        <v>5</v>
      </c>
      <c r="D12" s="197">
        <v>5</v>
      </c>
      <c r="E12" s="197">
        <v>2</v>
      </c>
      <c r="F12" s="197">
        <v>1</v>
      </c>
      <c r="G12" s="197">
        <v>2</v>
      </c>
      <c r="H12" s="197">
        <v>0</v>
      </c>
      <c r="I12" s="197">
        <v>0</v>
      </c>
      <c r="J12" s="197">
        <v>0</v>
      </c>
      <c r="K12" s="197">
        <v>0</v>
      </c>
      <c r="L12" s="754">
        <f>SUM(C12:K12)</f>
        <v>15</v>
      </c>
      <c r="M12" s="749">
        <v>81</v>
      </c>
      <c r="N12" s="192">
        <v>81</v>
      </c>
      <c r="O12" s="192">
        <v>52</v>
      </c>
      <c r="P12" s="192">
        <v>71</v>
      </c>
      <c r="Q12" s="192">
        <v>0</v>
      </c>
      <c r="R12" s="192">
        <v>0</v>
      </c>
      <c r="S12" s="193">
        <v>61</v>
      </c>
      <c r="T12" s="193">
        <v>70</v>
      </c>
      <c r="U12" s="192">
        <v>0</v>
      </c>
      <c r="V12" s="192">
        <v>0</v>
      </c>
      <c r="W12" s="82">
        <f t="shared" si="1"/>
        <v>194</v>
      </c>
      <c r="X12" s="551">
        <f t="shared" si="1"/>
        <v>222</v>
      </c>
    </row>
    <row r="13" spans="1:24" s="27" customFormat="1" ht="23.1" customHeight="1">
      <c r="A13" s="70"/>
      <c r="B13" s="553" t="s">
        <v>435</v>
      </c>
      <c r="C13" s="197">
        <v>1</v>
      </c>
      <c r="D13" s="197">
        <v>3</v>
      </c>
      <c r="E13" s="197">
        <v>0</v>
      </c>
      <c r="F13" s="197">
        <v>1</v>
      </c>
      <c r="G13" s="197">
        <v>0</v>
      </c>
      <c r="H13" s="197">
        <v>0</v>
      </c>
      <c r="I13" s="197">
        <v>3</v>
      </c>
      <c r="J13" s="197">
        <v>0</v>
      </c>
      <c r="K13" s="197">
        <v>0</v>
      </c>
      <c r="L13" s="754">
        <f>SUM(C13:K13)</f>
        <v>8</v>
      </c>
      <c r="M13" s="749">
        <v>21</v>
      </c>
      <c r="N13" s="192">
        <v>21</v>
      </c>
      <c r="O13" s="192">
        <v>22</v>
      </c>
      <c r="P13" s="192">
        <v>25</v>
      </c>
      <c r="Q13" s="192">
        <v>0</v>
      </c>
      <c r="R13" s="192">
        <v>0</v>
      </c>
      <c r="S13" s="193">
        <v>51</v>
      </c>
      <c r="T13" s="193">
        <v>33</v>
      </c>
      <c r="U13" s="192">
        <v>2</v>
      </c>
      <c r="V13" s="192">
        <v>0</v>
      </c>
      <c r="W13" s="82">
        <f t="shared" si="1"/>
        <v>96</v>
      </c>
      <c r="X13" s="551">
        <f t="shared" si="1"/>
        <v>79</v>
      </c>
    </row>
    <row r="14" spans="1:24" s="27" customFormat="1" ht="23.1" customHeight="1">
      <c r="A14" s="70"/>
      <c r="B14" s="550" t="s">
        <v>436</v>
      </c>
      <c r="C14" s="254"/>
      <c r="D14" s="254">
        <v>1</v>
      </c>
      <c r="E14" s="254"/>
      <c r="F14" s="254"/>
      <c r="G14" s="254"/>
      <c r="H14" s="254"/>
      <c r="I14" s="254"/>
      <c r="J14" s="254"/>
      <c r="K14" s="254"/>
      <c r="L14" s="756">
        <v>1</v>
      </c>
      <c r="M14" s="750">
        <v>22</v>
      </c>
      <c r="N14" s="254">
        <v>23</v>
      </c>
      <c r="O14" s="254">
        <v>20</v>
      </c>
      <c r="P14" s="254">
        <v>20</v>
      </c>
      <c r="Q14" s="254">
        <v>59</v>
      </c>
      <c r="R14" s="254">
        <v>56</v>
      </c>
      <c r="S14" s="255"/>
      <c r="T14" s="255"/>
      <c r="U14" s="254"/>
      <c r="V14" s="254"/>
      <c r="W14" s="256">
        <v>101</v>
      </c>
      <c r="X14" s="554">
        <v>99</v>
      </c>
    </row>
    <row r="15" spans="1:24" s="27" customFormat="1" ht="23.1" customHeight="1">
      <c r="A15" s="70"/>
      <c r="B15" s="550" t="s">
        <v>437</v>
      </c>
      <c r="C15" s="197">
        <v>10</v>
      </c>
      <c r="D15" s="197">
        <v>10</v>
      </c>
      <c r="E15" s="197">
        <v>0</v>
      </c>
      <c r="F15" s="449">
        <v>25</v>
      </c>
      <c r="G15" s="197">
        <v>7</v>
      </c>
      <c r="H15" s="197">
        <v>0</v>
      </c>
      <c r="I15" s="197">
        <v>15</v>
      </c>
      <c r="J15" s="197">
        <v>4</v>
      </c>
      <c r="K15" s="197">
        <v>0</v>
      </c>
      <c r="L15" s="754">
        <f t="shared" ref="L15:L21" si="3">SUM(C15:K15)</f>
        <v>71</v>
      </c>
      <c r="M15" s="749">
        <v>110</v>
      </c>
      <c r="N15" s="192">
        <v>114</v>
      </c>
      <c r="O15" s="192">
        <v>37</v>
      </c>
      <c r="P15" s="192">
        <v>34</v>
      </c>
      <c r="Q15" s="192">
        <v>0</v>
      </c>
      <c r="R15" s="192">
        <v>0</v>
      </c>
      <c r="S15" s="193">
        <v>128</v>
      </c>
      <c r="T15" s="193">
        <v>143</v>
      </c>
      <c r="U15" s="192">
        <v>0</v>
      </c>
      <c r="V15" s="192">
        <v>0</v>
      </c>
      <c r="W15" s="82">
        <f>SUM(M15,O15,Q15,S15,U15)</f>
        <v>275</v>
      </c>
      <c r="X15" s="551">
        <f>SUM(N15,P15,R15,T15,V15)</f>
        <v>291</v>
      </c>
    </row>
    <row r="16" spans="1:24" s="27" customFormat="1" ht="23.1" customHeight="1">
      <c r="A16" s="70"/>
      <c r="B16" s="550" t="s">
        <v>438</v>
      </c>
      <c r="C16" s="197">
        <v>4</v>
      </c>
      <c r="D16" s="197">
        <v>8</v>
      </c>
      <c r="E16" s="197">
        <v>1</v>
      </c>
      <c r="F16" s="197">
        <v>4</v>
      </c>
      <c r="G16" s="197">
        <v>1</v>
      </c>
      <c r="H16" s="197">
        <v>2</v>
      </c>
      <c r="I16" s="197">
        <v>2</v>
      </c>
      <c r="J16" s="197">
        <v>0</v>
      </c>
      <c r="K16" s="197">
        <v>0</v>
      </c>
      <c r="L16" s="754">
        <f t="shared" si="3"/>
        <v>22</v>
      </c>
      <c r="M16" s="752">
        <v>42</v>
      </c>
      <c r="N16" s="274">
        <v>44</v>
      </c>
      <c r="O16" s="274">
        <v>64</v>
      </c>
      <c r="P16" s="274">
        <v>67</v>
      </c>
      <c r="Q16" s="274">
        <v>52</v>
      </c>
      <c r="R16" s="274">
        <v>51</v>
      </c>
      <c r="S16" s="275">
        <v>10</v>
      </c>
      <c r="T16" s="275">
        <v>10</v>
      </c>
      <c r="U16" s="274">
        <v>0</v>
      </c>
      <c r="V16" s="274">
        <v>0</v>
      </c>
      <c r="W16" s="276">
        <f t="shared" ref="W16:X18" si="4">SUM(M16,O16,Q16,S16,U16)</f>
        <v>168</v>
      </c>
      <c r="X16" s="555">
        <f t="shared" si="4"/>
        <v>172</v>
      </c>
    </row>
    <row r="17" spans="1:27" s="27" customFormat="1" ht="23.1" customHeight="1">
      <c r="A17" s="70"/>
      <c r="B17" s="550" t="s">
        <v>439</v>
      </c>
      <c r="C17" s="449">
        <v>19</v>
      </c>
      <c r="D17" s="197">
        <v>19</v>
      </c>
      <c r="E17" s="197">
        <v>6</v>
      </c>
      <c r="F17" s="197">
        <v>21</v>
      </c>
      <c r="G17" s="197">
        <v>17</v>
      </c>
      <c r="H17" s="197">
        <v>1</v>
      </c>
      <c r="I17" s="197">
        <v>11</v>
      </c>
      <c r="J17" s="197">
        <v>8</v>
      </c>
      <c r="K17" s="197">
        <v>19</v>
      </c>
      <c r="L17" s="754">
        <f t="shared" si="3"/>
        <v>121</v>
      </c>
      <c r="M17" s="749">
        <v>293</v>
      </c>
      <c r="N17" s="192">
        <v>277</v>
      </c>
      <c r="O17" s="192">
        <v>0</v>
      </c>
      <c r="P17" s="192">
        <v>0</v>
      </c>
      <c r="Q17" s="192">
        <v>0</v>
      </c>
      <c r="R17" s="192">
        <v>0</v>
      </c>
      <c r="S17" s="193">
        <v>299</v>
      </c>
      <c r="T17" s="193">
        <v>287</v>
      </c>
      <c r="U17" s="192">
        <v>0</v>
      </c>
      <c r="V17" s="192">
        <v>0</v>
      </c>
      <c r="W17" s="82">
        <f t="shared" si="4"/>
        <v>592</v>
      </c>
      <c r="X17" s="551">
        <f t="shared" si="4"/>
        <v>564</v>
      </c>
    </row>
    <row r="18" spans="1:27" s="27" customFormat="1" ht="23.1" customHeight="1">
      <c r="A18" s="70"/>
      <c r="B18" s="550" t="s">
        <v>440</v>
      </c>
      <c r="C18" s="197">
        <v>1</v>
      </c>
      <c r="D18" s="197">
        <v>14</v>
      </c>
      <c r="E18" s="197">
        <v>0</v>
      </c>
      <c r="F18" s="197">
        <v>13</v>
      </c>
      <c r="G18" s="197">
        <v>1</v>
      </c>
      <c r="H18" s="197">
        <v>0</v>
      </c>
      <c r="I18" s="197">
        <v>7</v>
      </c>
      <c r="J18" s="197">
        <v>5</v>
      </c>
      <c r="K18" s="197">
        <v>2</v>
      </c>
      <c r="L18" s="754">
        <f t="shared" si="3"/>
        <v>43</v>
      </c>
      <c r="M18" s="749">
        <v>102</v>
      </c>
      <c r="N18" s="192">
        <v>99</v>
      </c>
      <c r="O18" s="192">
        <v>0</v>
      </c>
      <c r="P18" s="192">
        <v>0</v>
      </c>
      <c r="Q18" s="192">
        <v>110</v>
      </c>
      <c r="R18" s="192">
        <v>115</v>
      </c>
      <c r="S18" s="193">
        <v>0</v>
      </c>
      <c r="T18" s="193">
        <v>0</v>
      </c>
      <c r="U18" s="192">
        <v>0</v>
      </c>
      <c r="V18" s="192">
        <v>0</v>
      </c>
      <c r="W18" s="82">
        <f t="shared" si="4"/>
        <v>212</v>
      </c>
      <c r="X18" s="551">
        <f t="shared" si="4"/>
        <v>214</v>
      </c>
    </row>
    <row r="19" spans="1:27" s="27" customFormat="1" ht="23.1" customHeight="1">
      <c r="A19" s="70"/>
      <c r="B19" s="550" t="s">
        <v>441</v>
      </c>
      <c r="C19" s="320">
        <v>1</v>
      </c>
      <c r="D19" s="320">
        <v>4</v>
      </c>
      <c r="E19" s="320">
        <v>0</v>
      </c>
      <c r="F19" s="320">
        <v>8</v>
      </c>
      <c r="G19" s="320">
        <v>5</v>
      </c>
      <c r="H19" s="320">
        <v>5</v>
      </c>
      <c r="I19" s="320">
        <v>7</v>
      </c>
      <c r="J19" s="320">
        <v>2</v>
      </c>
      <c r="K19" s="320">
        <v>5</v>
      </c>
      <c r="L19" s="755">
        <f t="shared" si="3"/>
        <v>37</v>
      </c>
      <c r="M19" s="750">
        <v>55</v>
      </c>
      <c r="N19" s="254">
        <v>54</v>
      </c>
      <c r="O19" s="254">
        <v>23</v>
      </c>
      <c r="P19" s="254">
        <v>26</v>
      </c>
      <c r="Q19" s="254">
        <v>12</v>
      </c>
      <c r="R19" s="254">
        <v>15</v>
      </c>
      <c r="S19" s="255">
        <v>30</v>
      </c>
      <c r="T19" s="255">
        <v>28</v>
      </c>
      <c r="U19" s="254">
        <v>0</v>
      </c>
      <c r="V19" s="254">
        <v>0</v>
      </c>
      <c r="W19" s="317">
        <f t="shared" ref="W19:X23" si="5">SUM(M19,O19,Q19,S19,U19)</f>
        <v>120</v>
      </c>
      <c r="X19" s="552">
        <f t="shared" si="5"/>
        <v>123</v>
      </c>
    </row>
    <row r="20" spans="1:27" s="27" customFormat="1" ht="23.1" customHeight="1">
      <c r="A20" s="70"/>
      <c r="B20" s="550" t="s">
        <v>442</v>
      </c>
      <c r="C20" s="197">
        <v>18</v>
      </c>
      <c r="D20" s="197">
        <v>18</v>
      </c>
      <c r="E20" s="197">
        <v>3</v>
      </c>
      <c r="F20" s="197">
        <v>15</v>
      </c>
      <c r="G20" s="197"/>
      <c r="H20" s="197">
        <v>1</v>
      </c>
      <c r="I20" s="197">
        <v>10</v>
      </c>
      <c r="J20" s="197">
        <v>4</v>
      </c>
      <c r="K20" s="197">
        <v>4</v>
      </c>
      <c r="L20" s="754">
        <f t="shared" si="3"/>
        <v>73</v>
      </c>
      <c r="M20" s="749">
        <v>178</v>
      </c>
      <c r="N20" s="192">
        <v>192</v>
      </c>
      <c r="O20" s="192">
        <v>0</v>
      </c>
      <c r="P20" s="192">
        <v>0</v>
      </c>
      <c r="Q20" s="192">
        <v>76</v>
      </c>
      <c r="R20" s="192">
        <v>72</v>
      </c>
      <c r="S20" s="193">
        <v>97</v>
      </c>
      <c r="T20" s="193">
        <v>83</v>
      </c>
      <c r="U20" s="192">
        <v>0</v>
      </c>
      <c r="V20" s="192">
        <v>0</v>
      </c>
      <c r="W20" s="82">
        <f t="shared" si="5"/>
        <v>351</v>
      </c>
      <c r="X20" s="551">
        <f t="shared" si="5"/>
        <v>347</v>
      </c>
    </row>
    <row r="21" spans="1:27" s="27" customFormat="1" ht="23.1" customHeight="1">
      <c r="A21" s="70"/>
      <c r="B21" s="550" t="s">
        <v>443</v>
      </c>
      <c r="C21" s="197" t="s">
        <v>411</v>
      </c>
      <c r="D21" s="197">
        <v>4</v>
      </c>
      <c r="E21" s="197">
        <v>1</v>
      </c>
      <c r="F21" s="197" t="s">
        <v>411</v>
      </c>
      <c r="G21" s="197">
        <v>1</v>
      </c>
      <c r="H21" s="197" t="s">
        <v>411</v>
      </c>
      <c r="I21" s="197" t="s">
        <v>411</v>
      </c>
      <c r="J21" s="197" t="s">
        <v>411</v>
      </c>
      <c r="K21" s="197" t="s">
        <v>411</v>
      </c>
      <c r="L21" s="754">
        <f t="shared" si="3"/>
        <v>6</v>
      </c>
      <c r="M21" s="749">
        <v>38</v>
      </c>
      <c r="N21" s="192">
        <v>35</v>
      </c>
      <c r="O21" s="192">
        <v>34</v>
      </c>
      <c r="P21" s="192">
        <v>41</v>
      </c>
      <c r="Q21" s="192">
        <v>10</v>
      </c>
      <c r="R21" s="192">
        <v>10</v>
      </c>
      <c r="S21" s="193">
        <v>21</v>
      </c>
      <c r="T21" s="193">
        <v>22</v>
      </c>
      <c r="U21" s="192">
        <v>0</v>
      </c>
      <c r="V21" s="192">
        <v>0</v>
      </c>
      <c r="W21" s="82">
        <f t="shared" si="5"/>
        <v>103</v>
      </c>
      <c r="X21" s="551">
        <f t="shared" si="5"/>
        <v>108</v>
      </c>
    </row>
    <row r="22" spans="1:27" s="27" customFormat="1" ht="23.1" customHeight="1">
      <c r="A22" s="70"/>
      <c r="B22" s="581" t="s">
        <v>444</v>
      </c>
      <c r="C22" s="582"/>
      <c r="D22" s="582">
        <v>3</v>
      </c>
      <c r="E22" s="582">
        <v>1</v>
      </c>
      <c r="F22" s="582"/>
      <c r="G22" s="582"/>
      <c r="H22" s="582"/>
      <c r="I22" s="582"/>
      <c r="J22" s="582"/>
      <c r="K22" s="582"/>
      <c r="L22" s="757">
        <v>4</v>
      </c>
      <c r="M22" s="751">
        <v>33</v>
      </c>
      <c r="N22" s="182">
        <v>33</v>
      </c>
      <c r="O22" s="182"/>
      <c r="P22" s="182"/>
      <c r="Q22" s="182"/>
      <c r="R22" s="182"/>
      <c r="S22" s="182">
        <v>26</v>
      </c>
      <c r="T22" s="182">
        <v>25</v>
      </c>
      <c r="U22" s="182"/>
      <c r="V22" s="182"/>
      <c r="W22" s="252">
        <v>59</v>
      </c>
      <c r="X22" s="583">
        <v>58</v>
      </c>
      <c r="AA22" s="27">
        <v>0</v>
      </c>
    </row>
    <row r="23" spans="1:27" s="27" customFormat="1" ht="23.1" customHeight="1">
      <c r="A23" s="70"/>
      <c r="B23" s="550" t="s">
        <v>445</v>
      </c>
      <c r="C23" s="197">
        <v>1</v>
      </c>
      <c r="D23" s="197">
        <v>1</v>
      </c>
      <c r="E23" s="197">
        <v>2</v>
      </c>
      <c r="F23" s="197"/>
      <c r="G23" s="197">
        <v>3</v>
      </c>
      <c r="H23" s="197"/>
      <c r="I23" s="197">
        <v>1</v>
      </c>
      <c r="J23" s="197">
        <v>1</v>
      </c>
      <c r="K23" s="197"/>
      <c r="L23" s="754">
        <f>SUM(C23:K23)</f>
        <v>9</v>
      </c>
      <c r="M23" s="749">
        <v>58</v>
      </c>
      <c r="N23" s="192">
        <v>57</v>
      </c>
      <c r="O23" s="192"/>
      <c r="P23" s="192"/>
      <c r="Q23" s="192"/>
      <c r="R23" s="192"/>
      <c r="S23" s="193">
        <v>110</v>
      </c>
      <c r="T23" s="193">
        <v>114</v>
      </c>
      <c r="U23" s="192">
        <v>168</v>
      </c>
      <c r="V23" s="192">
        <v>171</v>
      </c>
      <c r="W23" s="82">
        <f t="shared" si="5"/>
        <v>336</v>
      </c>
      <c r="X23" s="551">
        <f t="shared" si="5"/>
        <v>342</v>
      </c>
    </row>
    <row r="24" spans="1:27" s="27" customFormat="1" ht="23.1" customHeight="1">
      <c r="A24" s="70"/>
      <c r="B24" s="550" t="s">
        <v>447</v>
      </c>
      <c r="C24" s="330">
        <v>2</v>
      </c>
      <c r="D24" s="330">
        <v>9</v>
      </c>
      <c r="E24" s="330">
        <v>1</v>
      </c>
      <c r="F24" s="330">
        <v>17</v>
      </c>
      <c r="G24" s="330">
        <v>8</v>
      </c>
      <c r="H24" s="330">
        <v>4</v>
      </c>
      <c r="I24" s="330">
        <v>7</v>
      </c>
      <c r="J24" s="330">
        <v>2</v>
      </c>
      <c r="K24" s="330">
        <v>0</v>
      </c>
      <c r="L24" s="758">
        <f>SUM(C24:K24)</f>
        <v>50</v>
      </c>
      <c r="M24" s="753">
        <v>120</v>
      </c>
      <c r="N24" s="331">
        <v>123</v>
      </c>
      <c r="O24" s="331">
        <v>0</v>
      </c>
      <c r="P24" s="331">
        <v>0</v>
      </c>
      <c r="Q24" s="331">
        <v>61</v>
      </c>
      <c r="R24" s="331">
        <v>57</v>
      </c>
      <c r="S24" s="332">
        <v>77</v>
      </c>
      <c r="T24" s="332">
        <v>82</v>
      </c>
      <c r="U24" s="331">
        <v>0</v>
      </c>
      <c r="V24" s="331">
        <v>0</v>
      </c>
      <c r="W24" s="333">
        <f>SUM(M24,O24,Q24,S24,U24)</f>
        <v>258</v>
      </c>
      <c r="X24" s="556">
        <f>SUM(N24,P24,R24,T24,V24)</f>
        <v>262</v>
      </c>
    </row>
    <row r="25" spans="1:27" s="27" customFormat="1" ht="23.1" customHeight="1">
      <c r="A25" s="70"/>
      <c r="B25" s="550" t="s">
        <v>446</v>
      </c>
      <c r="C25" s="192">
        <v>1</v>
      </c>
      <c r="D25" s="192">
        <v>7</v>
      </c>
      <c r="E25" s="192">
        <v>0</v>
      </c>
      <c r="F25" s="192">
        <v>0</v>
      </c>
      <c r="G25" s="192">
        <v>0</v>
      </c>
      <c r="H25" s="192">
        <v>1</v>
      </c>
      <c r="I25" s="192">
        <v>0</v>
      </c>
      <c r="J25" s="192">
        <v>1</v>
      </c>
      <c r="K25" s="192">
        <v>0</v>
      </c>
      <c r="L25" s="759">
        <v>10</v>
      </c>
      <c r="M25" s="749">
        <v>51</v>
      </c>
      <c r="N25" s="192">
        <v>48</v>
      </c>
      <c r="O25" s="192">
        <v>1</v>
      </c>
      <c r="P25" s="192">
        <v>1</v>
      </c>
      <c r="Q25" s="192">
        <v>34</v>
      </c>
      <c r="R25" s="192">
        <v>36</v>
      </c>
      <c r="S25" s="193">
        <v>13</v>
      </c>
      <c r="T25" s="193">
        <v>12</v>
      </c>
      <c r="U25" s="192">
        <v>0</v>
      </c>
      <c r="V25" s="192">
        <v>0</v>
      </c>
      <c r="W25" s="194">
        <v>99</v>
      </c>
      <c r="X25" s="557">
        <v>97</v>
      </c>
    </row>
    <row r="26" spans="1:27" s="27" customFormat="1" ht="23.1" customHeight="1">
      <c r="A26" s="70"/>
      <c r="B26" s="550" t="s">
        <v>448</v>
      </c>
      <c r="C26" s="197">
        <v>5</v>
      </c>
      <c r="D26" s="197">
        <v>9</v>
      </c>
      <c r="E26" s="197">
        <v>0</v>
      </c>
      <c r="F26" s="197">
        <v>2</v>
      </c>
      <c r="G26" s="197">
        <v>1</v>
      </c>
      <c r="H26" s="197">
        <v>0</v>
      </c>
      <c r="I26" s="197">
        <v>5</v>
      </c>
      <c r="J26" s="197">
        <v>1</v>
      </c>
      <c r="K26" s="197">
        <v>0</v>
      </c>
      <c r="L26" s="754">
        <f>SUM(C26:K26)</f>
        <v>23</v>
      </c>
      <c r="M26" s="749">
        <v>83</v>
      </c>
      <c r="N26" s="192">
        <v>77</v>
      </c>
      <c r="O26" s="192">
        <v>30</v>
      </c>
      <c r="P26" s="192">
        <v>26</v>
      </c>
      <c r="Q26" s="192">
        <v>0</v>
      </c>
      <c r="R26" s="192">
        <v>0</v>
      </c>
      <c r="S26" s="193">
        <v>35</v>
      </c>
      <c r="T26" s="193">
        <v>38</v>
      </c>
      <c r="U26" s="192">
        <v>0</v>
      </c>
      <c r="V26" s="192">
        <v>0</v>
      </c>
      <c r="W26" s="82">
        <f t="shared" ref="W26:X27" si="6">SUM(M26,O26,Q26,S26,U26)</f>
        <v>148</v>
      </c>
      <c r="X26" s="551">
        <f t="shared" si="6"/>
        <v>141</v>
      </c>
    </row>
    <row r="27" spans="1:27" s="27" customFormat="1" ht="23.1" customHeight="1">
      <c r="A27" s="70"/>
      <c r="B27" s="550" t="s">
        <v>419</v>
      </c>
      <c r="C27" s="197"/>
      <c r="D27" s="197">
        <v>3</v>
      </c>
      <c r="E27" s="197">
        <v>1</v>
      </c>
      <c r="F27" s="197"/>
      <c r="G27" s="197"/>
      <c r="H27" s="197"/>
      <c r="I27" s="197"/>
      <c r="J27" s="197"/>
      <c r="K27" s="197"/>
      <c r="L27" s="754">
        <f>SUM(C27:K27)</f>
        <v>4</v>
      </c>
      <c r="M27" s="749"/>
      <c r="N27" s="192">
        <v>47</v>
      </c>
      <c r="O27" s="192"/>
      <c r="P27" s="192"/>
      <c r="Q27" s="192"/>
      <c r="R27" s="192">
        <v>93</v>
      </c>
      <c r="S27" s="193"/>
      <c r="T27" s="193"/>
      <c r="U27" s="192"/>
      <c r="V27" s="192"/>
      <c r="W27" s="82">
        <f t="shared" si="6"/>
        <v>0</v>
      </c>
      <c r="X27" s="551">
        <f t="shared" si="6"/>
        <v>140</v>
      </c>
    </row>
    <row r="28" spans="1:27" s="27" customFormat="1" ht="23.1" customHeight="1">
      <c r="A28" s="70"/>
      <c r="B28" s="550" t="s">
        <v>420</v>
      </c>
      <c r="C28" s="254"/>
      <c r="D28" s="254">
        <v>3</v>
      </c>
      <c r="E28" s="254"/>
      <c r="F28" s="254"/>
      <c r="G28" s="254"/>
      <c r="H28" s="254"/>
      <c r="I28" s="254"/>
      <c r="J28" s="254"/>
      <c r="K28" s="254"/>
      <c r="L28" s="756">
        <v>3</v>
      </c>
      <c r="M28" s="750">
        <v>16</v>
      </c>
      <c r="N28" s="254">
        <v>17</v>
      </c>
      <c r="O28" s="254">
        <v>0</v>
      </c>
      <c r="P28" s="254">
        <v>0</v>
      </c>
      <c r="Q28" s="254">
        <v>26</v>
      </c>
      <c r="R28" s="254">
        <v>25</v>
      </c>
      <c r="S28" s="255">
        <v>12</v>
      </c>
      <c r="T28" s="255">
        <v>14</v>
      </c>
      <c r="U28" s="254">
        <v>0</v>
      </c>
      <c r="V28" s="254">
        <v>0</v>
      </c>
      <c r="W28" s="256">
        <v>54</v>
      </c>
      <c r="X28" s="554">
        <v>56</v>
      </c>
    </row>
    <row r="29" spans="1:27" s="27" customFormat="1" ht="23.1" customHeight="1">
      <c r="A29" s="70"/>
      <c r="B29" s="550" t="s">
        <v>421</v>
      </c>
      <c r="C29" s="197"/>
      <c r="D29" s="197">
        <v>4</v>
      </c>
      <c r="E29" s="197"/>
      <c r="F29" s="197"/>
      <c r="G29" s="197"/>
      <c r="H29" s="197"/>
      <c r="I29" s="197"/>
      <c r="J29" s="197"/>
      <c r="K29" s="197"/>
      <c r="L29" s="754">
        <f>SUM(C29:K29)</f>
        <v>4</v>
      </c>
      <c r="M29" s="749">
        <v>52</v>
      </c>
      <c r="N29" s="192">
        <v>52</v>
      </c>
      <c r="O29" s="192"/>
      <c r="P29" s="192"/>
      <c r="Q29" s="192"/>
      <c r="R29" s="192"/>
      <c r="S29" s="193">
        <v>1</v>
      </c>
      <c r="T29" s="193">
        <v>2</v>
      </c>
      <c r="U29" s="192"/>
      <c r="V29" s="192"/>
      <c r="W29" s="82">
        <f t="shared" ref="W29:X30" si="7">SUM(M29,O29,Q29,S29,U29)</f>
        <v>53</v>
      </c>
      <c r="X29" s="551">
        <f t="shared" si="7"/>
        <v>54</v>
      </c>
    </row>
    <row r="30" spans="1:27" s="27" customFormat="1" ht="23.1" customHeight="1">
      <c r="A30" s="70"/>
      <c r="B30" s="550" t="s">
        <v>422</v>
      </c>
      <c r="C30" s="197"/>
      <c r="D30" s="197">
        <v>4</v>
      </c>
      <c r="E30" s="197"/>
      <c r="F30" s="197"/>
      <c r="G30" s="197"/>
      <c r="H30" s="197"/>
      <c r="I30" s="197"/>
      <c r="J30" s="197"/>
      <c r="K30" s="197"/>
      <c r="L30" s="754">
        <f>SUM(C30:K30)</f>
        <v>4</v>
      </c>
      <c r="M30" s="749">
        <v>22</v>
      </c>
      <c r="N30" s="192">
        <v>19</v>
      </c>
      <c r="O30" s="192">
        <v>13</v>
      </c>
      <c r="P30" s="192">
        <v>12</v>
      </c>
      <c r="Q30" s="192">
        <v>0</v>
      </c>
      <c r="R30" s="192">
        <v>3</v>
      </c>
      <c r="S30" s="193">
        <v>4</v>
      </c>
      <c r="T30" s="193">
        <v>3</v>
      </c>
      <c r="U30" s="192"/>
      <c r="V30" s="192"/>
      <c r="W30" s="82">
        <f t="shared" si="7"/>
        <v>39</v>
      </c>
      <c r="X30" s="551">
        <f t="shared" si="7"/>
        <v>37</v>
      </c>
    </row>
    <row r="31" spans="1:27" s="27" customFormat="1" ht="23.1" customHeight="1">
      <c r="A31" s="70"/>
      <c r="B31" s="550" t="s">
        <v>423</v>
      </c>
      <c r="C31" s="320">
        <v>1</v>
      </c>
      <c r="D31" s="320"/>
      <c r="E31" s="320"/>
      <c r="F31" s="320">
        <v>6</v>
      </c>
      <c r="G31" s="320">
        <v>1</v>
      </c>
      <c r="H31" s="320"/>
      <c r="I31" s="320"/>
      <c r="J31" s="320"/>
      <c r="K31" s="320"/>
      <c r="L31" s="755">
        <f>SUM(C31:K31)</f>
        <v>8</v>
      </c>
      <c r="M31" s="750"/>
      <c r="N31" s="254"/>
      <c r="O31" s="254"/>
      <c r="P31" s="254"/>
      <c r="Q31" s="254"/>
      <c r="R31" s="254"/>
      <c r="S31" s="255"/>
      <c r="T31" s="255"/>
      <c r="U31" s="254"/>
      <c r="V31" s="254"/>
      <c r="W31" s="317">
        <f t="shared" ref="W31:X31" si="8">SUM(M31,O31,Q31,S31,U31)</f>
        <v>0</v>
      </c>
      <c r="X31" s="552">
        <f t="shared" si="8"/>
        <v>0</v>
      </c>
    </row>
    <row r="32" spans="1:27" s="27" customFormat="1" ht="23.1" customHeight="1">
      <c r="A32" s="70"/>
      <c r="B32" s="550" t="s">
        <v>424</v>
      </c>
      <c r="C32" s="254">
        <v>1</v>
      </c>
      <c r="D32" s="254">
        <v>0</v>
      </c>
      <c r="E32" s="254">
        <v>0</v>
      </c>
      <c r="F32" s="254">
        <v>7</v>
      </c>
      <c r="G32" s="254">
        <v>0</v>
      </c>
      <c r="H32" s="254">
        <v>0</v>
      </c>
      <c r="I32" s="254">
        <v>2</v>
      </c>
      <c r="J32" s="254">
        <v>0</v>
      </c>
      <c r="K32" s="254">
        <v>0</v>
      </c>
      <c r="L32" s="756">
        <v>10</v>
      </c>
      <c r="M32" s="750"/>
      <c r="N32" s="254"/>
      <c r="O32" s="254"/>
      <c r="P32" s="254"/>
      <c r="Q32" s="254"/>
      <c r="R32" s="254"/>
      <c r="S32" s="255"/>
      <c r="T32" s="255"/>
      <c r="U32" s="254"/>
      <c r="V32" s="254"/>
      <c r="W32" s="256">
        <v>0</v>
      </c>
      <c r="X32" s="554">
        <v>0</v>
      </c>
    </row>
    <row r="33" spans="1:24" s="27" customFormat="1" ht="23.1" customHeight="1">
      <c r="A33" s="70"/>
      <c r="B33" s="550" t="s">
        <v>425</v>
      </c>
      <c r="C33" s="197">
        <v>0</v>
      </c>
      <c r="D33" s="197">
        <v>4</v>
      </c>
      <c r="E33" s="197">
        <v>1</v>
      </c>
      <c r="F33" s="197">
        <v>0</v>
      </c>
      <c r="G33" s="197">
        <v>0</v>
      </c>
      <c r="H33" s="197">
        <v>0</v>
      </c>
      <c r="I33" s="197">
        <v>0</v>
      </c>
      <c r="J33" s="197">
        <v>0</v>
      </c>
      <c r="K33" s="197">
        <v>0</v>
      </c>
      <c r="L33" s="754">
        <f>SUM(C33:K33)</f>
        <v>5</v>
      </c>
      <c r="M33" s="749">
        <v>14</v>
      </c>
      <c r="N33" s="192">
        <v>14</v>
      </c>
      <c r="O33" s="192">
        <v>23</v>
      </c>
      <c r="P33" s="192">
        <v>25</v>
      </c>
      <c r="Q33" s="192">
        <v>12</v>
      </c>
      <c r="R33" s="192">
        <v>12</v>
      </c>
      <c r="S33" s="193">
        <v>11</v>
      </c>
      <c r="T33" s="193">
        <v>12</v>
      </c>
      <c r="U33" s="192">
        <v>0</v>
      </c>
      <c r="V33" s="192">
        <v>0</v>
      </c>
      <c r="W33" s="82">
        <f t="shared" ref="W33:X35" si="9">SUM(M33,O33,Q33,S33,U33)</f>
        <v>60</v>
      </c>
      <c r="X33" s="551">
        <f t="shared" si="9"/>
        <v>63</v>
      </c>
    </row>
    <row r="34" spans="1:24" s="27" customFormat="1" ht="23.1" customHeight="1">
      <c r="A34" s="70"/>
      <c r="B34" s="550" t="s">
        <v>426</v>
      </c>
      <c r="C34" s="197">
        <v>0</v>
      </c>
      <c r="D34" s="197">
        <v>0</v>
      </c>
      <c r="E34" s="197">
        <v>2</v>
      </c>
      <c r="F34" s="197">
        <v>0</v>
      </c>
      <c r="G34" s="197">
        <v>0</v>
      </c>
      <c r="H34" s="197">
        <v>0</v>
      </c>
      <c r="I34" s="197">
        <v>2</v>
      </c>
      <c r="J34" s="197">
        <v>0</v>
      </c>
      <c r="K34" s="197">
        <v>0</v>
      </c>
      <c r="L34" s="754">
        <f>SUM(C34:K34)</f>
        <v>4</v>
      </c>
      <c r="M34" s="749">
        <v>21</v>
      </c>
      <c r="N34" s="192">
        <v>19</v>
      </c>
      <c r="O34" s="192">
        <v>0</v>
      </c>
      <c r="P34" s="192">
        <v>0</v>
      </c>
      <c r="Q34" s="192">
        <v>20</v>
      </c>
      <c r="R34" s="192">
        <v>15</v>
      </c>
      <c r="S34" s="193">
        <v>0</v>
      </c>
      <c r="T34" s="193">
        <v>0</v>
      </c>
      <c r="U34" s="192">
        <v>0</v>
      </c>
      <c r="V34" s="192">
        <v>0</v>
      </c>
      <c r="W34" s="82">
        <f t="shared" si="9"/>
        <v>41</v>
      </c>
      <c r="X34" s="551">
        <f t="shared" si="9"/>
        <v>34</v>
      </c>
    </row>
    <row r="35" spans="1:24" s="27" customFormat="1" ht="23.1" customHeight="1">
      <c r="A35" s="70"/>
      <c r="B35" s="550" t="s">
        <v>427</v>
      </c>
      <c r="C35" s="197">
        <v>1</v>
      </c>
      <c r="D35" s="197">
        <v>5</v>
      </c>
      <c r="E35" s="197"/>
      <c r="F35" s="197"/>
      <c r="G35" s="197"/>
      <c r="H35" s="197"/>
      <c r="I35" s="197"/>
      <c r="J35" s="197"/>
      <c r="K35" s="197"/>
      <c r="L35" s="754">
        <f>SUM(C35:K35)</f>
        <v>6</v>
      </c>
      <c r="M35" s="749">
        <v>13</v>
      </c>
      <c r="N35" s="192">
        <v>13</v>
      </c>
      <c r="O35" s="192">
        <v>15</v>
      </c>
      <c r="P35" s="192">
        <v>15</v>
      </c>
      <c r="Q35" s="192"/>
      <c r="R35" s="192"/>
      <c r="S35" s="193"/>
      <c r="T35" s="193"/>
      <c r="U35" s="192"/>
      <c r="V35" s="192"/>
      <c r="W35" s="82">
        <f t="shared" si="9"/>
        <v>28</v>
      </c>
      <c r="X35" s="551">
        <f t="shared" si="9"/>
        <v>28</v>
      </c>
    </row>
    <row r="36" spans="1:24" s="27" customFormat="1" ht="23.1" customHeight="1" thickBot="1">
      <c r="B36" s="790" t="s">
        <v>7</v>
      </c>
      <c r="C36" s="1286">
        <f>SUM(C7:C35)</f>
        <v>100</v>
      </c>
      <c r="D36" s="1286">
        <f t="shared" ref="D36:X36" si="10">SUM(D7:D35)</f>
        <v>175</v>
      </c>
      <c r="E36" s="1286">
        <f t="shared" si="10"/>
        <v>27</v>
      </c>
      <c r="F36" s="1286">
        <f t="shared" si="10"/>
        <v>171</v>
      </c>
      <c r="G36" s="1286">
        <f t="shared" si="10"/>
        <v>55</v>
      </c>
      <c r="H36" s="1286">
        <f t="shared" si="10"/>
        <v>36</v>
      </c>
      <c r="I36" s="1286">
        <f t="shared" si="10"/>
        <v>113</v>
      </c>
      <c r="J36" s="1286">
        <f t="shared" si="10"/>
        <v>39</v>
      </c>
      <c r="K36" s="1286">
        <f t="shared" si="10"/>
        <v>37</v>
      </c>
      <c r="L36" s="1287">
        <f t="shared" si="10"/>
        <v>753</v>
      </c>
      <c r="M36" s="1288">
        <f t="shared" si="10"/>
        <v>1942</v>
      </c>
      <c r="N36" s="1286">
        <f t="shared" si="10"/>
        <v>1981</v>
      </c>
      <c r="O36" s="1286">
        <f t="shared" si="10"/>
        <v>433</v>
      </c>
      <c r="P36" s="1286">
        <f t="shared" si="10"/>
        <v>456</v>
      </c>
      <c r="Q36" s="1286">
        <f t="shared" si="10"/>
        <v>472</v>
      </c>
      <c r="R36" s="1286">
        <f t="shared" si="10"/>
        <v>560</v>
      </c>
      <c r="S36" s="1286">
        <f t="shared" si="10"/>
        <v>1530</v>
      </c>
      <c r="T36" s="1286">
        <f t="shared" si="10"/>
        <v>1481</v>
      </c>
      <c r="U36" s="1286">
        <f t="shared" si="10"/>
        <v>185</v>
      </c>
      <c r="V36" s="1286">
        <f t="shared" si="10"/>
        <v>185</v>
      </c>
      <c r="W36" s="1286">
        <f t="shared" si="10"/>
        <v>4562</v>
      </c>
      <c r="X36" s="1287">
        <f t="shared" si="10"/>
        <v>4663</v>
      </c>
    </row>
    <row r="37" spans="1:24" ht="15" customHeight="1">
      <c r="O37" s="8" t="s">
        <v>356</v>
      </c>
    </row>
    <row r="44" spans="1:24">
      <c r="L44" s="8" t="s">
        <v>258</v>
      </c>
    </row>
  </sheetData>
  <mergeCells count="19">
    <mergeCell ref="Q5:R5"/>
    <mergeCell ref="S5:T5"/>
    <mergeCell ref="U5:V5"/>
    <mergeCell ref="W5:X5"/>
    <mergeCell ref="M4:X4"/>
    <mergeCell ref="M5:N5"/>
    <mergeCell ref="O5:P5"/>
    <mergeCell ref="B4:B6"/>
    <mergeCell ref="C5:C6"/>
    <mergeCell ref="D5:D6"/>
    <mergeCell ref="E5:E6"/>
    <mergeCell ref="F5:F6"/>
    <mergeCell ref="C4:L4"/>
    <mergeCell ref="G5:G6"/>
    <mergeCell ref="H5:H6"/>
    <mergeCell ref="I5:I6"/>
    <mergeCell ref="J5:J6"/>
    <mergeCell ref="K5:K6"/>
    <mergeCell ref="L5:L6"/>
  </mergeCells>
  <phoneticPr fontId="3"/>
  <pageMargins left="0.47244094488188981" right="0.31496062992125984" top="0.15748031496062992" bottom="0.15748031496062992" header="0.11811023622047245" footer="0.23622047244094491"/>
  <pageSetup paperSize="9" scale="77" fitToWidth="0"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1:F41"/>
  <sheetViews>
    <sheetView topLeftCell="A13" workbookViewId="0">
      <selection activeCell="C40" sqref="C40:C41"/>
    </sheetView>
  </sheetViews>
  <sheetFormatPr defaultRowHeight="13.5"/>
  <cols>
    <col min="1" max="1" width="2.5" customWidth="1"/>
    <col min="2" max="2" width="21.375" style="8" customWidth="1"/>
    <col min="3" max="3" width="35.875" style="10" customWidth="1"/>
    <col min="4" max="4" width="66.375" style="10" customWidth="1"/>
    <col min="5" max="5" width="23.75" style="10" customWidth="1"/>
    <col min="6" max="6" width="18.5" style="10" customWidth="1"/>
  </cols>
  <sheetData>
    <row r="1" spans="2:6" ht="17.25">
      <c r="B1" s="454" t="s">
        <v>898</v>
      </c>
      <c r="C1" s="138"/>
      <c r="D1" s="11"/>
      <c r="E1" s="11"/>
      <c r="F1" s="11"/>
    </row>
    <row r="2" spans="2:6">
      <c r="B2" s="414"/>
      <c r="C2" s="13"/>
      <c r="D2" s="11"/>
      <c r="E2" s="11"/>
      <c r="F2" s="11"/>
    </row>
    <row r="3" spans="2:6" ht="14.25" thickBot="1">
      <c r="B3" s="104"/>
      <c r="C3" s="13"/>
      <c r="D3" s="11"/>
      <c r="E3" s="11"/>
      <c r="F3" s="11"/>
    </row>
    <row r="4" spans="2:6" ht="24.75" customHeight="1">
      <c r="B4" s="1041" t="s">
        <v>22</v>
      </c>
      <c r="C4" s="1043" t="s">
        <v>268</v>
      </c>
      <c r="D4" s="1043"/>
      <c r="E4" s="1043"/>
      <c r="F4" s="1044"/>
    </row>
    <row r="5" spans="2:6">
      <c r="B5" s="1042"/>
      <c r="C5" s="1045" t="s">
        <v>216</v>
      </c>
      <c r="D5" s="975" t="s">
        <v>217</v>
      </c>
      <c r="E5" s="948" t="s">
        <v>332</v>
      </c>
      <c r="F5" s="1047"/>
    </row>
    <row r="6" spans="2:6" ht="20.25" customHeight="1">
      <c r="B6" s="1042"/>
      <c r="C6" s="1046"/>
      <c r="D6" s="976"/>
      <c r="E6" s="451" t="s">
        <v>329</v>
      </c>
      <c r="F6" s="452" t="s">
        <v>330</v>
      </c>
    </row>
    <row r="7" spans="2:6" ht="20.100000000000001" customHeight="1">
      <c r="B7" s="770" t="s">
        <v>429</v>
      </c>
      <c r="C7" s="766"/>
      <c r="D7" s="447" t="s">
        <v>739</v>
      </c>
      <c r="E7" s="447" t="s">
        <v>331</v>
      </c>
      <c r="F7" s="760" t="s">
        <v>331</v>
      </c>
    </row>
    <row r="8" spans="2:6" ht="20.100000000000001" customHeight="1">
      <c r="B8" s="770" t="s">
        <v>430</v>
      </c>
      <c r="C8" s="445"/>
      <c r="D8" s="446"/>
      <c r="E8" s="446" t="s">
        <v>331</v>
      </c>
      <c r="F8" s="761"/>
    </row>
    <row r="9" spans="2:6" ht="30.75" customHeight="1">
      <c r="B9" s="771" t="s">
        <v>431</v>
      </c>
      <c r="C9" s="767" t="s">
        <v>914</v>
      </c>
      <c r="D9" s="604" t="s">
        <v>915</v>
      </c>
      <c r="E9" s="604" t="s">
        <v>916</v>
      </c>
      <c r="F9" s="762" t="s">
        <v>916</v>
      </c>
    </row>
    <row r="10" spans="2:6" ht="20.100000000000001" customHeight="1">
      <c r="B10" s="770" t="s">
        <v>432</v>
      </c>
      <c r="C10" s="766" t="s">
        <v>384</v>
      </c>
      <c r="D10" s="447"/>
      <c r="E10" s="447" t="s">
        <v>331</v>
      </c>
      <c r="F10" s="760"/>
    </row>
    <row r="11" spans="2:6" ht="43.5" customHeight="1">
      <c r="B11" s="770" t="s">
        <v>433</v>
      </c>
      <c r="C11" s="766" t="s">
        <v>395</v>
      </c>
      <c r="D11" s="447" t="s">
        <v>823</v>
      </c>
      <c r="E11" s="447"/>
      <c r="F11" s="760" t="s">
        <v>331</v>
      </c>
    </row>
    <row r="12" spans="2:6" ht="18" customHeight="1">
      <c r="B12" s="770" t="s">
        <v>434</v>
      </c>
      <c r="C12" s="766" t="s">
        <v>408</v>
      </c>
      <c r="D12" s="447" t="s">
        <v>409</v>
      </c>
      <c r="E12" s="447" t="s">
        <v>410</v>
      </c>
      <c r="F12" s="760" t="s">
        <v>132</v>
      </c>
    </row>
    <row r="13" spans="2:6" ht="18" customHeight="1">
      <c r="B13" s="770" t="s">
        <v>435</v>
      </c>
      <c r="C13" s="766" t="s">
        <v>455</v>
      </c>
      <c r="D13" s="447" t="s">
        <v>456</v>
      </c>
      <c r="E13" s="447"/>
      <c r="F13" s="760" t="s">
        <v>331</v>
      </c>
    </row>
    <row r="14" spans="2:6" ht="18" customHeight="1">
      <c r="B14" s="770" t="s">
        <v>436</v>
      </c>
      <c r="C14" s="445" t="s">
        <v>395</v>
      </c>
      <c r="D14" s="446"/>
      <c r="E14" s="453" t="s">
        <v>395</v>
      </c>
      <c r="F14" s="763"/>
    </row>
    <row r="15" spans="2:6" ht="18" customHeight="1">
      <c r="B15" s="770" t="s">
        <v>437</v>
      </c>
      <c r="C15" s="766"/>
      <c r="D15" s="447" t="s">
        <v>493</v>
      </c>
      <c r="E15" s="447"/>
      <c r="F15" s="760" t="s">
        <v>331</v>
      </c>
    </row>
    <row r="16" spans="2:6" ht="18" customHeight="1">
      <c r="B16" s="770" t="s">
        <v>438</v>
      </c>
      <c r="C16" s="766" t="s">
        <v>450</v>
      </c>
      <c r="D16" s="447" t="s">
        <v>512</v>
      </c>
      <c r="E16" s="447"/>
      <c r="F16" s="760" t="s">
        <v>331</v>
      </c>
    </row>
    <row r="17" spans="2:6" ht="18" customHeight="1">
      <c r="B17" s="770" t="s">
        <v>439</v>
      </c>
      <c r="C17" s="766" t="s">
        <v>531</v>
      </c>
      <c r="D17" s="447" t="s">
        <v>532</v>
      </c>
      <c r="E17" s="447" t="s">
        <v>395</v>
      </c>
      <c r="F17" s="760" t="s">
        <v>533</v>
      </c>
    </row>
    <row r="18" spans="2:6" ht="18" customHeight="1">
      <c r="B18" s="770" t="s">
        <v>440</v>
      </c>
      <c r="C18" s="766" t="s">
        <v>751</v>
      </c>
      <c r="D18" s="447" t="s">
        <v>822</v>
      </c>
      <c r="E18" s="447"/>
      <c r="F18" s="760" t="s">
        <v>331</v>
      </c>
    </row>
    <row r="19" spans="2:6" ht="18" customHeight="1">
      <c r="B19" s="770" t="s">
        <v>441</v>
      </c>
      <c r="C19" s="445"/>
      <c r="D19" s="444" t="s">
        <v>550</v>
      </c>
      <c r="E19" s="446"/>
      <c r="F19" s="761" t="s">
        <v>331</v>
      </c>
    </row>
    <row r="20" spans="2:6" ht="18" customHeight="1">
      <c r="B20" s="770" t="s">
        <v>442</v>
      </c>
      <c r="C20" s="766" t="s">
        <v>564</v>
      </c>
      <c r="D20" s="447" t="s">
        <v>824</v>
      </c>
      <c r="E20" s="447" t="s">
        <v>565</v>
      </c>
      <c r="F20" s="760" t="s">
        <v>331</v>
      </c>
    </row>
    <row r="21" spans="2:6" ht="18" customHeight="1">
      <c r="B21" s="770" t="s">
        <v>443</v>
      </c>
      <c r="C21" s="766" t="s">
        <v>450</v>
      </c>
      <c r="D21" s="447" t="s">
        <v>583</v>
      </c>
      <c r="E21" s="447" t="s">
        <v>450</v>
      </c>
      <c r="F21" s="760" t="s">
        <v>331</v>
      </c>
    </row>
    <row r="22" spans="2:6" ht="18" customHeight="1">
      <c r="B22" s="772" t="s">
        <v>444</v>
      </c>
      <c r="C22" s="586"/>
      <c r="D22" s="584"/>
      <c r="E22" s="585" t="s">
        <v>905</v>
      </c>
      <c r="F22" s="764"/>
    </row>
    <row r="23" spans="2:6" ht="18" customHeight="1">
      <c r="B23" s="770" t="s">
        <v>445</v>
      </c>
      <c r="C23" s="766"/>
      <c r="D23" s="447" t="s">
        <v>770</v>
      </c>
      <c r="E23" s="447" t="s">
        <v>771</v>
      </c>
      <c r="F23" s="760" t="s">
        <v>331</v>
      </c>
    </row>
    <row r="24" spans="2:6" ht="18" customHeight="1">
      <c r="B24" s="770" t="s">
        <v>447</v>
      </c>
      <c r="C24" s="768"/>
      <c r="D24" s="446" t="s">
        <v>600</v>
      </c>
      <c r="E24" s="446" t="s">
        <v>601</v>
      </c>
      <c r="F24" s="761"/>
    </row>
    <row r="25" spans="2:6" ht="18" customHeight="1">
      <c r="B25" s="770" t="s">
        <v>446</v>
      </c>
      <c r="C25" s="769" t="s">
        <v>630</v>
      </c>
      <c r="D25" s="450" t="s">
        <v>513</v>
      </c>
      <c r="E25" s="324" t="s">
        <v>331</v>
      </c>
      <c r="F25" s="765" t="s">
        <v>513</v>
      </c>
    </row>
    <row r="26" spans="2:6" ht="26.25" customHeight="1">
      <c r="B26" s="770" t="s">
        <v>448</v>
      </c>
      <c r="C26" s="766" t="s">
        <v>644</v>
      </c>
      <c r="D26" s="447" t="s">
        <v>825</v>
      </c>
      <c r="E26" s="447" t="s">
        <v>645</v>
      </c>
      <c r="F26" s="760" t="s">
        <v>331</v>
      </c>
    </row>
    <row r="27" spans="2:6" ht="18" customHeight="1">
      <c r="B27" s="770" t="s">
        <v>419</v>
      </c>
      <c r="C27" s="766"/>
      <c r="D27" s="447"/>
      <c r="E27" s="447" t="s">
        <v>662</v>
      </c>
      <c r="F27" s="741"/>
    </row>
    <row r="28" spans="2:6" ht="18" customHeight="1">
      <c r="B28" s="770" t="s">
        <v>420</v>
      </c>
      <c r="C28" s="445"/>
      <c r="D28" s="446"/>
      <c r="E28" s="448"/>
      <c r="F28" s="763"/>
    </row>
    <row r="29" spans="2:6" ht="18" customHeight="1">
      <c r="B29" s="770" t="s">
        <v>421</v>
      </c>
      <c r="C29" s="766" t="s">
        <v>779</v>
      </c>
      <c r="D29" s="447"/>
      <c r="E29" s="324"/>
      <c r="F29" s="741"/>
    </row>
    <row r="30" spans="2:6" ht="18" customHeight="1">
      <c r="B30" s="770" t="s">
        <v>422</v>
      </c>
      <c r="C30" s="445"/>
      <c r="D30" s="447"/>
      <c r="E30" s="324"/>
      <c r="F30" s="741"/>
    </row>
    <row r="31" spans="2:6" ht="18" customHeight="1">
      <c r="B31" s="770" t="s">
        <v>423</v>
      </c>
      <c r="C31" s="766"/>
      <c r="D31" s="447" t="s">
        <v>683</v>
      </c>
      <c r="E31" s="447"/>
      <c r="F31" s="760" t="s">
        <v>601</v>
      </c>
    </row>
    <row r="32" spans="2:6" ht="18" customHeight="1">
      <c r="B32" s="770" t="s">
        <v>424</v>
      </c>
      <c r="C32" s="445"/>
      <c r="D32" s="446" t="s">
        <v>702</v>
      </c>
      <c r="E32" s="448"/>
      <c r="F32" s="763" t="s">
        <v>701</v>
      </c>
    </row>
    <row r="33" spans="2:6" ht="18" customHeight="1">
      <c r="B33" s="770" t="s">
        <v>425</v>
      </c>
      <c r="C33" s="766" t="s">
        <v>716</v>
      </c>
      <c r="D33" s="447" t="s">
        <v>409</v>
      </c>
      <c r="E33" s="447" t="s">
        <v>331</v>
      </c>
      <c r="F33" s="760" t="s">
        <v>331</v>
      </c>
    </row>
    <row r="34" spans="2:6" ht="18" customHeight="1">
      <c r="B34" s="770" t="s">
        <v>426</v>
      </c>
      <c r="C34" s="766" t="s">
        <v>725</v>
      </c>
      <c r="D34" s="447" t="s">
        <v>726</v>
      </c>
      <c r="E34" s="447" t="s">
        <v>331</v>
      </c>
      <c r="F34" s="760" t="s">
        <v>726</v>
      </c>
    </row>
    <row r="35" spans="2:6" ht="18" customHeight="1">
      <c r="B35" s="770" t="s">
        <v>427</v>
      </c>
      <c r="C35" s="766"/>
      <c r="D35" s="447"/>
      <c r="E35" s="447" t="s">
        <v>331</v>
      </c>
      <c r="F35" s="760"/>
    </row>
    <row r="36" spans="2:6" s="72" customFormat="1" ht="20.100000000000001" customHeight="1" thickBot="1">
      <c r="B36" s="1289"/>
      <c r="C36" s="1290"/>
      <c r="D36" s="1291"/>
      <c r="E36" s="1292"/>
      <c r="F36" s="1293"/>
    </row>
    <row r="37" spans="2:6">
      <c r="C37" s="9"/>
      <c r="D37" s="9"/>
      <c r="E37" s="9"/>
      <c r="F37" s="9"/>
    </row>
    <row r="40" spans="2:6">
      <c r="C40" s="1040"/>
    </row>
    <row r="41" spans="2:6">
      <c r="C41" s="1040"/>
    </row>
  </sheetData>
  <mergeCells count="6">
    <mergeCell ref="C40:C41"/>
    <mergeCell ref="B4:B6"/>
    <mergeCell ref="C4:F4"/>
    <mergeCell ref="C5:C6"/>
    <mergeCell ref="D5:D6"/>
    <mergeCell ref="E5:F5"/>
  </mergeCells>
  <phoneticPr fontId="3"/>
  <pageMargins left="0.51181102362204722" right="0.51181102362204722" top="0.35433070866141736" bottom="0.35433070866141736" header="0.31496062992125984" footer="0.31496062992125984"/>
  <pageSetup paperSize="9" scale="8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14</vt:i4>
      </vt:variant>
    </vt:vector>
  </HeadingPairs>
  <TitlesOfParts>
    <vt:vector size="32" baseType="lpstr">
      <vt:lpstr>目次</vt:lpstr>
      <vt:lpstr>1ー① 職員数(正規・非正規）</vt:lpstr>
      <vt:lpstr>１ー②　正規職員の時間外</vt:lpstr>
      <vt:lpstr>１ー③④⑤　初任給・定年制・メンタルヘルス </vt:lpstr>
      <vt:lpstr>１ー⑥⑦　人事評価・障害者雇用</vt:lpstr>
      <vt:lpstr>3．福祉事務所</vt:lpstr>
      <vt:lpstr>4．.児童相談</vt:lpstr>
      <vt:lpstr>５．保育所と保育士①</vt:lpstr>
      <vt:lpstr>５．保育所と保育士②</vt:lpstr>
      <vt:lpstr>６．放課後児童クラブ② </vt:lpstr>
      <vt:lpstr>７． 指定管理　８．公契約</vt:lpstr>
      <vt:lpstr>９．社会福祉協議会 </vt:lpstr>
      <vt:lpstr>10　コロナ対策</vt:lpstr>
      <vt:lpstr>11.生活交通</vt:lpstr>
      <vt:lpstr>12.病院事業①</vt:lpstr>
      <vt:lpstr>12. 病院事業②</vt:lpstr>
      <vt:lpstr>12．病院事業③感染対策） </vt:lpstr>
      <vt:lpstr>Sheet1</vt:lpstr>
      <vt:lpstr>'1ー① 職員数(正規・非正規）'!_Hlk18678033</vt:lpstr>
      <vt:lpstr>'1ー① 職員数(正規・非正規）'!Print_Area</vt:lpstr>
      <vt:lpstr>'１ー③④⑤　初任給・定年制・メンタルヘルス '!Print_Area</vt:lpstr>
      <vt:lpstr>'12. 病院事業②'!Print_Area</vt:lpstr>
      <vt:lpstr>'12.病院事業①'!Print_Area</vt:lpstr>
      <vt:lpstr>'12．病院事業③感染対策） '!Print_Area</vt:lpstr>
      <vt:lpstr>'3．福祉事務所'!Print_Area</vt:lpstr>
      <vt:lpstr>'4．.児童相談'!Print_Area</vt:lpstr>
      <vt:lpstr>'５．保育所と保育士①'!Print_Area</vt:lpstr>
      <vt:lpstr>'６．放課後児童クラブ② '!Print_Area</vt:lpstr>
      <vt:lpstr>'７． 指定管理　８．公契約'!Print_Area</vt:lpstr>
      <vt:lpstr>'９．社会福祉協議会 '!Print_Area</vt:lpstr>
      <vt:lpstr>目次!Print_Area</vt:lpstr>
      <vt:lpstr>'５．保育所と保育士①'!Print_Titles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横田行男</dc:creator>
  <cp:lastModifiedBy>shinke</cp:lastModifiedBy>
  <cp:lastPrinted>2022-11-11T05:50:42Z</cp:lastPrinted>
  <dcterms:created xsi:type="dcterms:W3CDTF">2015-08-09T22:14:14Z</dcterms:created>
  <dcterms:modified xsi:type="dcterms:W3CDTF">2022-11-14T12:47:18Z</dcterms:modified>
</cp:coreProperties>
</file>